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2E3"/>
  <workbookPr/>
  <bookViews>
    <workbookView xWindow="65446" yWindow="2640" windowWidth="11610" windowHeight="6495" tabRatio="699" activeTab="0"/>
  </bookViews>
  <sheets>
    <sheet name="Income Statement" sheetId="1" r:id="rId1"/>
    <sheet name="Balance Sheet" sheetId="2" r:id="rId2"/>
    <sheet name="Statement of Changes in Equity" sheetId="3" r:id="rId3"/>
    <sheet name="Cash Flow Statement" sheetId="4" r:id="rId4"/>
  </sheets>
  <externalReferences>
    <externalReference r:id="rId7"/>
    <externalReference r:id="rId8"/>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LANDIMP">'[1]FA-LISTING'!#REF!</definedName>
    <definedName name="LANDREV">'[1]FA-LISTING'!#REF!</definedName>
    <definedName name="MV">'[1]FA-LISTING'!#REF!</definedName>
    <definedName name="OE">'[1]FA-LISTING'!#REF!</definedName>
    <definedName name="P">#REF!</definedName>
    <definedName name="P_M">'[1]FA-LISTING'!#REF!</definedName>
    <definedName name="_xlnm.Print_Area" localSheetId="1">'Balance Sheet'!$A$1:$F$64</definedName>
    <definedName name="_xlnm.Print_Area" localSheetId="3">'Cash Flow Statement'!$A$1:$G$55</definedName>
    <definedName name="_xlnm.Print_Area" localSheetId="0">'Income Statement'!$A$1:$K$46</definedName>
    <definedName name="_xlnm.Print_Area" localSheetId="2">'Statement of Changes in Equity'!$A$1:$M$47</definedName>
  </definedNames>
  <calcPr fullCalcOnLoad="1"/>
</workbook>
</file>

<file path=xl/sharedStrings.xml><?xml version="1.0" encoding="utf-8"?>
<sst xmlns="http://schemas.openxmlformats.org/spreadsheetml/2006/main" count="160" uniqueCount="134">
  <si>
    <t>INDIVIDUAL QUARTER</t>
  </si>
  <si>
    <t>CUMULATIVE QUARTER</t>
  </si>
  <si>
    <t>(a)</t>
  </si>
  <si>
    <t>(b)</t>
  </si>
  <si>
    <t>Taxation</t>
  </si>
  <si>
    <t>PRECEDING YEAR CORRESPONDING PERIOD</t>
  </si>
  <si>
    <t>(Incorporated in Malaysia)</t>
  </si>
  <si>
    <t xml:space="preserve"> </t>
  </si>
  <si>
    <t>PRECEDING YEAR CORRESPONDING QUARTER</t>
  </si>
  <si>
    <t>Revenue</t>
  </si>
  <si>
    <t>Basic</t>
  </si>
  <si>
    <t>Fully diluted</t>
  </si>
  <si>
    <t>Other operating income</t>
  </si>
  <si>
    <t>Total</t>
  </si>
  <si>
    <t>Adjustments for:</t>
  </si>
  <si>
    <t>Depreciation of property, plant and equipment</t>
  </si>
  <si>
    <t>Changes in working capital:</t>
  </si>
  <si>
    <t>Net change in current assets</t>
  </si>
  <si>
    <t>Net change in current liabilities</t>
  </si>
  <si>
    <t>Purchase of property, plant and equipment</t>
  </si>
  <si>
    <t>Cash and bank balances</t>
  </si>
  <si>
    <t>Operating profit before working capital changes</t>
  </si>
  <si>
    <t>N/A</t>
  </si>
  <si>
    <t>Profit before taxation</t>
  </si>
  <si>
    <t>CONDENSED CONSOLIDATED CASH FLOW STATEMENTS</t>
  </si>
  <si>
    <t>CONDENSED CONSOLIDATED STATEMENT OF CHANGES IN EQUITY</t>
  </si>
  <si>
    <t>Non-Distributable Share Premium</t>
  </si>
  <si>
    <t>Equipment written off</t>
  </si>
  <si>
    <t>Interest income</t>
  </si>
  <si>
    <t>Interest received</t>
  </si>
  <si>
    <t>Tax paid</t>
  </si>
  <si>
    <t>RM'000</t>
  </si>
  <si>
    <t>'000</t>
  </si>
  <si>
    <t>Gain on disposal of property, plant and equipment</t>
  </si>
  <si>
    <t>Purchase of other investment</t>
  </si>
  <si>
    <t>Public issue expenses refunded</t>
  </si>
  <si>
    <t>CASH AND CASH EQUIVALENTS AT BEGINNING OF THE PERIOD</t>
  </si>
  <si>
    <t>Net cash for investing activities</t>
  </si>
  <si>
    <t>CURRENT YEAR    TO DATE</t>
  </si>
  <si>
    <t>(UNAUDITED)</t>
  </si>
  <si>
    <t>(AUDITED)</t>
  </si>
  <si>
    <t>Finance costs</t>
  </si>
  <si>
    <t>Profit after taxation</t>
  </si>
  <si>
    <t>Bank overdrafts</t>
  </si>
  <si>
    <t>Effect of adopting FRS 3</t>
  </si>
  <si>
    <t>Cost of sales</t>
  </si>
  <si>
    <t>Gross profit</t>
  </si>
  <si>
    <t>Selling and distribution expenses</t>
  </si>
  <si>
    <t>Administrative expenses</t>
  </si>
  <si>
    <t>Other operating expenses</t>
  </si>
  <si>
    <t>Inventories</t>
  </si>
  <si>
    <t>Goodwill on consolidation</t>
  </si>
  <si>
    <t>Bills payables</t>
  </si>
  <si>
    <t>- equity holders of the parent</t>
  </si>
  <si>
    <t>- minority interest</t>
  </si>
  <si>
    <t>Earnings Per Share attributable to equity holders of the parent (Sen)</t>
  </si>
  <si>
    <t>Minority Interest</t>
  </si>
  <si>
    <t>attributable to the equity holders of the parent (sen)</t>
  </si>
  <si>
    <t>Goodwill written off</t>
  </si>
  <si>
    <t>Proceeds from disposal of property, plant and equipment</t>
  </si>
  <si>
    <t>31.12.2006</t>
  </si>
  <si>
    <t>Tax refundable</t>
  </si>
  <si>
    <t>ASSETS</t>
  </si>
  <si>
    <t>Non-current assets</t>
  </si>
  <si>
    <t>Property, plant and equipment</t>
  </si>
  <si>
    <t>Development expenditure</t>
  </si>
  <si>
    <t>Other investment</t>
  </si>
  <si>
    <t>Current assets</t>
  </si>
  <si>
    <t>Trade and other receivables</t>
  </si>
  <si>
    <t>Fixed deposits with licensed banks</t>
  </si>
  <si>
    <t>TOTAL ASSETS</t>
  </si>
  <si>
    <t>EQUITY AND LIABILITIES</t>
  </si>
  <si>
    <t>Equity attributable to equity holders of the parent</t>
  </si>
  <si>
    <t>Share capital</t>
  </si>
  <si>
    <t>Share premium</t>
  </si>
  <si>
    <t>Total equity</t>
  </si>
  <si>
    <t>Non-current liabilities</t>
  </si>
  <si>
    <t>Hire purchase payables</t>
  </si>
  <si>
    <t>Deferred taxation</t>
  </si>
  <si>
    <t>Current liabilities</t>
  </si>
  <si>
    <t>Trade and other payables</t>
  </si>
  <si>
    <t>Provision for taxation</t>
  </si>
  <si>
    <t>Total liabilities</t>
  </si>
  <si>
    <t>TOTAL EQUITY AND LIABILITIES</t>
  </si>
  <si>
    <t>Net assets [NA] per share</t>
  </si>
  <si>
    <t>Attributable to :</t>
  </si>
  <si>
    <t xml:space="preserve">Net loss for the year </t>
  </si>
  <si>
    <t>Allowance for doubtful debts</t>
  </si>
  <si>
    <t>Development cost paid</t>
  </si>
  <si>
    <t>CASH FLOWS FOR INVESTING ACTIVITIES</t>
  </si>
  <si>
    <t>Net drawdown of bills payable</t>
  </si>
  <si>
    <t>Accumulated loss</t>
  </si>
  <si>
    <t>Prepaid lease payment</t>
  </si>
  <si>
    <t>Distributable - Retained Profit / Accumulated Loss</t>
  </si>
  <si>
    <t>CONDENSED CONSOLIDATED INCOME STATEMENT FOR THE FINANCIAL PERIOD ENDED 30 JUNE 2007 (UNAUDITED)</t>
  </si>
  <si>
    <t>30.6.2007</t>
  </si>
  <si>
    <t>30.6.2006</t>
  </si>
  <si>
    <t>CONDENSED CONSOLIDATED BALANCE SHEET AS AT  30 JUNE 2007 (UNAUDITED)</t>
  </si>
  <si>
    <t>FOR THE FINANCIAL PERIOD ENDED 30 JUNE 2007 (UNAUDITED)</t>
  </si>
  <si>
    <t>Net profit for the period ended 30 June 2007</t>
  </si>
  <si>
    <t>FOR  THE FINANCIAL PERIOD ENDED 30 JUNE 2007 (UNAUDITED)</t>
  </si>
  <si>
    <t>6 months ended 30.06.2006</t>
  </si>
  <si>
    <t>6 months ended 30.06.2007</t>
  </si>
  <si>
    <t>Government grant</t>
  </si>
  <si>
    <t xml:space="preserve">Government grant </t>
  </si>
  <si>
    <t>Interest expense</t>
  </si>
  <si>
    <t>Interest paid</t>
  </si>
  <si>
    <t>Effect of acquisition of subsidiary companies</t>
  </si>
  <si>
    <t>Repayment of hire purchase obligations</t>
  </si>
  <si>
    <t>QUARTERLY REPORT ON CONSOLIDATED RESULTS                                                                                                                                                   FOR THE SECOND QUARTER ENDED 30 JUNE 2007</t>
  </si>
  <si>
    <t>CASH AND CASH EQUIVALENTS AT END OF THE PERIOD (Note 16)</t>
  </si>
  <si>
    <t>The above statement should be read in conjunction with the accompanying notes attached to this interim financial report as well as the Audited Financial Statements for the financial year ended 31 December 2006.</t>
  </si>
  <si>
    <t>Issued and fully paid ordinary shares of RM0.10 each</t>
  </si>
  <si>
    <t>Number of shares</t>
  </si>
  <si>
    <t>Nominal value</t>
  </si>
  <si>
    <t>At 1 January 2006 (Nominal value</t>
  </si>
  <si>
    <t xml:space="preserve">  at RM0.10 per share)</t>
  </si>
  <si>
    <t>INS BIOSCIENCE BERHAD</t>
  </si>
  <si>
    <t>(Company No: 623239 - V)</t>
  </si>
  <si>
    <t xml:space="preserve">CURRENT YEAR QUARTER </t>
  </si>
  <si>
    <t xml:space="preserve">QUARTERLY REPORT ON CONSOLIDATED RESULTS                                                                                                                            FOR THE SECOND QUARTER ENDED 30 JUNE 2007 </t>
  </si>
  <si>
    <t>AS AT END OF CURRENT QUARTER</t>
  </si>
  <si>
    <t>AS AT PRECEDING FINANCIAL YEAR END</t>
  </si>
  <si>
    <t>QUARTERLY REPORT ON CONSOLIDATED RESULTS                                                                                                    FOR THE SECOND QUARTER ENDED 30 JUNE 2007</t>
  </si>
  <si>
    <t>At 30 June 2007                                                       (Nominal value at RM 0.10 per share)</t>
  </si>
  <si>
    <t>At 31 December 2006                                                       (Nominal value at RM 0.10 per share)</t>
  </si>
  <si>
    <t>Amount owing to related parties</t>
  </si>
  <si>
    <t>NET INCREASE/(DECREASE) IN CASH AND CASH EQUIVALENTS</t>
  </si>
  <si>
    <t>Net cash from/(for) financing activities</t>
  </si>
  <si>
    <t>Net cash from/(for) operating activities</t>
  </si>
  <si>
    <t>CASH FLOWS FROM/(FOR) FINANCING ACTIVITIES</t>
  </si>
  <si>
    <t>CASH FLOWS FROM/(FOR) OPERATING ACTIVITIES</t>
  </si>
  <si>
    <t>Cash from/(for) Operations</t>
  </si>
  <si>
    <t>Amount due from related parties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</si>
</sst>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_(* #,##0_);_(* \(#,##0\);_(* &quot;-&quot;??_);_(@_)"/>
    <numFmt numFmtId="173" formatCode="_(* #,##0.0_);_(* \(#,##0.0\);_(* &quot;-&quot;_);_(@_)"/>
    <numFmt numFmtId="174" formatCode="_(* #,##0.0000_);_(* \(#,##0.0000\);_(* &quot;-&quot;??_);_(@_)"/>
    <numFmt numFmtId="175" formatCode="\$#,##0.00;\(\$#,##0.00\)"/>
    <numFmt numFmtId="176" formatCode="\$#,##0;\(\$#,##0\)"/>
    <numFmt numFmtId="177" formatCode="#,##0;\(#,##0\)"/>
    <numFmt numFmtId="178" formatCode="0.00_)"/>
    <numFmt numFmtId="179" formatCode="#,##0.0_);\(#,##0.0\)"/>
    <numFmt numFmtId="180" formatCode="_(&quot;MYR&quot;* #,##0_);_(&quot;MYR&quot;* \(#,##0\);_(&quot;MYR&quot;* &quot;-&quot;_);_(@_)"/>
    <numFmt numFmtId="181" formatCode="0.0%;\(0.0%\)"/>
    <numFmt numFmtId="182" formatCode="#,##0.00&quot;£&quot;_);[Red]\(#,##0.00&quot;£&quot;\)"/>
    <numFmt numFmtId="183" formatCode="_ * #,##0_)&quot;£&quot;_ ;_ * \(#,##0\)&quot;£&quot;_ ;_ * &quot;-&quot;_)&quot;£&quot;_ ;_ @_ "/>
    <numFmt numFmtId="184" formatCode="_ * #,##0_)_£_ ;_ * \(#,##0\)_£_ ;_ * &quot;-&quot;_)_£_ ;_ @_ "/>
    <numFmt numFmtId="185" formatCode="_ * #,##0.00_)&quot;£&quot;_ ;_ * \(#,##0.00\)&quot;£&quot;_ ;_ * &quot;-&quot;??_)&quot;£&quot;_ ;_ @_ "/>
    <numFmt numFmtId="186" formatCode="_(* #,##0.0_);_(* \(#,##0.0\);_(* &quot;-&quot;??_);_(@_)"/>
    <numFmt numFmtId="187" formatCode="_(* #,##0.0_);_(* \(#,##0.0\);_(* &quot;-&quot;?_);_(@_)"/>
    <numFmt numFmtId="188" formatCode="_(* #,##0_);_(* \(#,##0\);_(* &quot;-&quot;?_);_(@_)"/>
    <numFmt numFmtId="189" formatCode="dd\ mmmm\ yyyy"/>
  </numFmts>
  <fonts count="24">
    <font>
      <sz val="10"/>
      <name val="Arial Narrow"/>
      <family val="2"/>
    </font>
    <font>
      <u val="single"/>
      <sz val="10"/>
      <color indexed="12"/>
      <name val="Arial Narrow"/>
      <family val="2"/>
    </font>
    <font>
      <u val="single"/>
      <sz val="10"/>
      <color indexed="36"/>
      <name val="Arial Narrow"/>
      <family val="2"/>
    </font>
    <font>
      <sz val="10"/>
      <name val="Arial"/>
      <family val="2"/>
    </font>
    <font>
      <sz val="10"/>
      <name val="Helv"/>
      <family val="2"/>
    </font>
    <font>
      <sz val="10"/>
      <name val="Times New Roman"/>
      <family val="1"/>
    </font>
    <font>
      <sz val="12"/>
      <name val="Arial"/>
      <family val="2"/>
    </font>
    <font>
      <sz val="10"/>
      <color indexed="8"/>
      <name val="Arial"/>
      <family val="2"/>
    </font>
    <font>
      <sz val="8"/>
      <name val="Arial"/>
      <family val="2"/>
    </font>
    <font>
      <b/>
      <sz val="12"/>
      <name val="Arial"/>
      <family val="2"/>
    </font>
    <font>
      <b/>
      <sz val="18"/>
      <name val="Arial"/>
      <family val="2"/>
    </font>
    <font>
      <b/>
      <i/>
      <sz val="16"/>
      <name val="Helv"/>
      <family val="2"/>
    </font>
    <font>
      <b/>
      <sz val="8"/>
      <name val="Arial"/>
      <family val="2"/>
    </font>
    <font>
      <sz val="14"/>
      <name val="뼻뮝"/>
      <family val="3"/>
    </font>
    <font>
      <sz val="12"/>
      <name val="뼻뮝"/>
      <family val="1"/>
    </font>
    <font>
      <sz val="12"/>
      <name val="바탕체"/>
      <family val="3"/>
    </font>
    <font>
      <sz val="10"/>
      <name val="굴림체"/>
      <family val="3"/>
    </font>
    <font>
      <b/>
      <sz val="12"/>
      <name val="Times New Roman"/>
      <family val="1"/>
    </font>
    <font>
      <sz val="12"/>
      <name val="Times New Roman"/>
      <family val="1"/>
    </font>
    <font>
      <b/>
      <sz val="18"/>
      <name val="Times New Roman"/>
      <family val="1"/>
    </font>
    <font>
      <sz val="18"/>
      <name val="Times New Roman"/>
      <family val="1"/>
    </font>
    <font>
      <b/>
      <sz val="14"/>
      <name val="Times New Roman"/>
      <family val="1"/>
    </font>
    <font>
      <b/>
      <sz val="10"/>
      <name val="Times New Roman"/>
      <family val="1"/>
    </font>
    <font>
      <i/>
      <sz val="12"/>
      <name val="Times New Roman"/>
      <family val="1"/>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88">
    <xf numFmtId="0" fontId="0" fillId="0" borderId="0">
      <alignment/>
      <protection/>
    </xf>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3" fillId="2" borderId="0">
      <alignment/>
      <protection/>
    </xf>
    <xf numFmtId="0" fontId="3" fillId="0" borderId="0">
      <alignment/>
      <protection/>
    </xf>
    <xf numFmtId="0" fontId="3" fillId="0" borderId="0" applyFill="0" applyBorder="0" applyAlignment="0">
      <protection/>
    </xf>
    <xf numFmtId="179" fontId="4" fillId="0" borderId="0" applyFill="0" applyBorder="0" applyAlignment="0">
      <protection/>
    </xf>
    <xf numFmtId="174" fontId="4" fillId="0" borderId="0" applyFill="0" applyBorder="0" applyAlignment="0">
      <protection/>
    </xf>
    <xf numFmtId="182" fontId="3" fillId="0" borderId="0" applyFill="0" applyBorder="0" applyAlignment="0">
      <protection/>
    </xf>
    <xf numFmtId="183" fontId="3" fillId="0" borderId="0" applyFill="0" applyBorder="0" applyAlignment="0">
      <protection/>
    </xf>
    <xf numFmtId="44" fontId="4" fillId="0" borderId="0" applyFill="0" applyBorder="0" applyAlignment="0">
      <protection/>
    </xf>
    <xf numFmtId="181" fontId="4" fillId="0" borderId="0" applyFill="0" applyBorder="0" applyAlignment="0">
      <protection/>
    </xf>
    <xf numFmtId="179" fontId="4"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4" fillId="0" borderId="0" applyFont="0" applyFill="0" applyBorder="0" applyAlignment="0" applyProtection="0"/>
    <xf numFmtId="177" fontId="5" fillId="0" borderId="0">
      <alignment/>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4" fillId="0" borderId="0" applyFont="0" applyFill="0" applyBorder="0" applyAlignment="0" applyProtection="0"/>
    <xf numFmtId="168" fontId="3" fillId="0" borderId="0" applyFont="0" applyFill="0" applyBorder="0" applyAlignment="0" applyProtection="0"/>
    <xf numFmtId="175" fontId="5" fillId="0" borderId="0">
      <alignment/>
      <protection/>
    </xf>
    <xf numFmtId="0" fontId="6" fillId="0" borderId="0" applyProtection="0">
      <alignment/>
    </xf>
    <xf numFmtId="14" fontId="7" fillId="0" borderId="0" applyFill="0" applyBorder="0" applyAlignment="0">
      <protection/>
    </xf>
    <xf numFmtId="0" fontId="3" fillId="0" borderId="0" applyFont="0" applyFill="0" applyBorder="0" applyAlignment="0" applyProtection="0"/>
    <xf numFmtId="176" fontId="5" fillId="0" borderId="0">
      <alignment/>
      <protection/>
    </xf>
    <xf numFmtId="44" fontId="4" fillId="0" borderId="0" applyFill="0" applyBorder="0" applyAlignment="0">
      <protection/>
    </xf>
    <xf numFmtId="179" fontId="4" fillId="0" borderId="0" applyFill="0" applyBorder="0" applyAlignment="0">
      <protection/>
    </xf>
    <xf numFmtId="44" fontId="4" fillId="0" borderId="0" applyFill="0" applyBorder="0" applyAlignment="0">
      <protection/>
    </xf>
    <xf numFmtId="181" fontId="4" fillId="0" borderId="0" applyFill="0" applyBorder="0" applyAlignment="0">
      <protection/>
    </xf>
    <xf numFmtId="179" fontId="4" fillId="0" borderId="0" applyFill="0" applyBorder="0" applyAlignment="0">
      <protection/>
    </xf>
    <xf numFmtId="2" fontId="6" fillId="0" borderId="0" applyProtection="0">
      <alignment/>
    </xf>
    <xf numFmtId="0" fontId="2" fillId="0" borderId="0" applyNumberFormat="0" applyFill="0" applyBorder="0" applyAlignment="0" applyProtection="0"/>
    <xf numFmtId="38" fontId="8" fillId="3" borderId="0" applyNumberFormat="0" applyBorder="0" applyAlignment="0" applyProtection="0"/>
    <xf numFmtId="0" fontId="9" fillId="0" borderId="1" applyNumberFormat="0" applyAlignment="0" applyProtection="0"/>
    <xf numFmtId="0" fontId="9" fillId="0" borderId="2">
      <alignment horizontal="left" vertical="center"/>
      <protection/>
    </xf>
    <xf numFmtId="0" fontId="10" fillId="0" borderId="0" applyNumberFormat="0" applyFill="0" applyBorder="0" applyAlignment="0" applyProtection="0"/>
    <xf numFmtId="0" fontId="9" fillId="0" borderId="0" applyNumberFormat="0" applyFill="0" applyBorder="0" applyAlignment="0" applyProtection="0"/>
    <xf numFmtId="0" fontId="10" fillId="0" borderId="0" applyProtection="0">
      <alignment/>
    </xf>
    <xf numFmtId="0" fontId="9" fillId="0" borderId="0" applyProtection="0">
      <alignment/>
    </xf>
    <xf numFmtId="0" fontId="1" fillId="0" borderId="0" applyNumberFormat="0" applyFill="0" applyBorder="0" applyAlignment="0" applyProtection="0"/>
    <xf numFmtId="10" fontId="8" fillId="4" borderId="3" applyNumberFormat="0" applyBorder="0" applyAlignment="0" applyProtection="0"/>
    <xf numFmtId="44" fontId="4" fillId="0" borderId="0" applyFill="0" applyBorder="0" applyAlignment="0">
      <protection/>
    </xf>
    <xf numFmtId="179" fontId="4" fillId="0" borderId="0" applyFill="0" applyBorder="0" applyAlignment="0">
      <protection/>
    </xf>
    <xf numFmtId="44" fontId="4" fillId="0" borderId="0" applyFill="0" applyBorder="0" applyAlignment="0">
      <protection/>
    </xf>
    <xf numFmtId="181" fontId="4" fillId="0" borderId="0" applyFill="0" applyBorder="0" applyAlignment="0">
      <protection/>
    </xf>
    <xf numFmtId="179" fontId="4" fillId="0" borderId="0" applyFill="0" applyBorder="0" applyAlignment="0">
      <protection/>
    </xf>
    <xf numFmtId="49" fontId="8" fillId="0" borderId="0" applyNumberFormat="0" applyFont="0" applyFill="0" applyBorder="0" applyAlignment="0" applyProtection="0"/>
    <xf numFmtId="178" fontId="11" fillId="0" borderId="0">
      <alignment/>
      <protection/>
    </xf>
    <xf numFmtId="0" fontId="3" fillId="0" borderId="0" applyFont="0" applyFill="0" applyBorder="0" applyAlignment="0" applyProtection="0"/>
    <xf numFmtId="0" fontId="3" fillId="0" borderId="0" applyFont="0" applyFill="0" applyBorder="0" applyAlignment="0" applyProtection="0"/>
    <xf numFmtId="9" fontId="0" fillId="0" borderId="0" applyFont="0" applyFill="0" applyBorder="0" applyAlignment="0" applyProtection="0"/>
    <xf numFmtId="183" fontId="3" fillId="0" borderId="0" applyFont="0" applyFill="0" applyBorder="0" applyAlignment="0" applyProtection="0"/>
    <xf numFmtId="180" fontId="3" fillId="0" borderId="0" applyFont="0" applyFill="0" applyBorder="0" applyAlignment="0" applyProtection="0"/>
    <xf numFmtId="10" fontId="3" fillId="0" borderId="0" applyFont="0" applyFill="0" applyBorder="0" applyAlignment="0" applyProtection="0"/>
    <xf numFmtId="44" fontId="4" fillId="0" borderId="0" applyFill="0" applyBorder="0" applyAlignment="0">
      <protection/>
    </xf>
    <xf numFmtId="179" fontId="4" fillId="0" borderId="0" applyFill="0" applyBorder="0" applyAlignment="0">
      <protection/>
    </xf>
    <xf numFmtId="44" fontId="4" fillId="0" borderId="0" applyFill="0" applyBorder="0" applyAlignment="0">
      <protection/>
    </xf>
    <xf numFmtId="181" fontId="4" fillId="0" borderId="0" applyFill="0" applyBorder="0" applyAlignment="0">
      <protection/>
    </xf>
    <xf numFmtId="179" fontId="4" fillId="0" borderId="0" applyFill="0" applyBorder="0" applyAlignment="0">
      <protection/>
    </xf>
    <xf numFmtId="49" fontId="7" fillId="0" borderId="0" applyFill="0" applyBorder="0" applyAlignment="0">
      <protection/>
    </xf>
    <xf numFmtId="184" fontId="3" fillId="0" borderId="0" applyFill="0" applyBorder="0" applyAlignment="0">
      <protection/>
    </xf>
    <xf numFmtId="185" fontId="3" fillId="0" borderId="0" applyFill="0" applyBorder="0" applyAlignment="0">
      <protection/>
    </xf>
    <xf numFmtId="0" fontId="6" fillId="0" borderId="4" applyProtection="0">
      <alignment/>
    </xf>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3" fillId="0" borderId="0" applyFont="0" applyFill="0" applyBorder="0" applyAlignment="0" applyProtection="0"/>
    <xf numFmtId="0" fontId="14" fillId="0" borderId="0">
      <alignment/>
      <protection/>
    </xf>
    <xf numFmtId="167" fontId="3" fillId="0" borderId="0" applyFont="0" applyFill="0" applyBorder="0" applyAlignment="0" applyProtection="0"/>
    <xf numFmtId="170" fontId="3" fillId="0" borderId="0" applyFont="0" applyFill="0" applyBorder="0" applyAlignment="0" applyProtection="0"/>
    <xf numFmtId="0" fontId="15" fillId="0" borderId="0" applyFont="0" applyFill="0" applyBorder="0" applyAlignment="0" applyProtection="0"/>
    <xf numFmtId="166" fontId="3" fillId="0" borderId="0" applyFont="0" applyFill="0" applyBorder="0" applyAlignment="0" applyProtection="0"/>
    <xf numFmtId="0" fontId="16" fillId="0" borderId="0">
      <alignment/>
      <protection/>
    </xf>
  </cellStyleXfs>
  <cellXfs count="102">
    <xf numFmtId="0" fontId="0" fillId="0" borderId="0" xfId="0" applyAlignment="1">
      <alignment/>
    </xf>
    <xf numFmtId="0" fontId="17" fillId="0" borderId="0" xfId="0" applyFont="1" applyAlignment="1">
      <alignment horizontal="center" vertical="center"/>
    </xf>
    <xf numFmtId="0" fontId="18" fillId="0" borderId="0" xfId="0" applyFont="1" applyAlignment="1">
      <alignment/>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7" fillId="0" borderId="0" xfId="0" applyFont="1" applyBorder="1" applyAlignment="1">
      <alignment horizontal="center" vertical="center"/>
    </xf>
    <xf numFmtId="172" fontId="18" fillId="0" borderId="0" xfId="25" applyNumberFormat="1" applyFont="1" applyFill="1" applyBorder="1" applyAlignment="1">
      <alignment horizontal="center" vertical="center"/>
    </xf>
    <xf numFmtId="0" fontId="18" fillId="0" borderId="0" xfId="0" applyFont="1" applyBorder="1" applyAlignment="1">
      <alignment/>
    </xf>
    <xf numFmtId="0" fontId="20" fillId="0" borderId="0" xfId="0" applyFont="1" applyAlignment="1">
      <alignment/>
    </xf>
    <xf numFmtId="0" fontId="22" fillId="0" borderId="0" xfId="0" applyFont="1" applyBorder="1" applyAlignment="1">
      <alignment horizontal="center" vertical="center"/>
    </xf>
    <xf numFmtId="0" fontId="17" fillId="0" borderId="0" xfId="0" applyFont="1" applyAlignment="1" quotePrefix="1">
      <alignment horizontal="center"/>
    </xf>
    <xf numFmtId="0" fontId="18" fillId="0" borderId="0" xfId="0" applyFont="1" applyFill="1" applyAlignment="1">
      <alignment/>
    </xf>
    <xf numFmtId="0" fontId="18" fillId="0" borderId="0" xfId="0" applyFont="1" applyFill="1" applyBorder="1" applyAlignment="1">
      <alignment/>
    </xf>
    <xf numFmtId="172" fontId="18" fillId="0" borderId="0" xfId="25" applyNumberFormat="1" applyFont="1" applyFill="1" applyAlignment="1">
      <alignment/>
    </xf>
    <xf numFmtId="172" fontId="18" fillId="0" borderId="0" xfId="0" applyNumberFormat="1" applyFont="1" applyFill="1" applyBorder="1" applyAlignment="1">
      <alignment/>
    </xf>
    <xf numFmtId="172" fontId="18" fillId="0" borderId="0" xfId="25" applyNumberFormat="1" applyFont="1" applyFill="1" applyBorder="1" applyAlignment="1">
      <alignment/>
    </xf>
    <xf numFmtId="172" fontId="18" fillId="0" borderId="0" xfId="25" applyNumberFormat="1" applyFont="1" applyAlignment="1">
      <alignment/>
    </xf>
    <xf numFmtId="0" fontId="18" fillId="0" borderId="5" xfId="0" applyFont="1" applyBorder="1" applyAlignment="1">
      <alignment/>
    </xf>
    <xf numFmtId="172" fontId="18" fillId="0" borderId="5" xfId="25" applyNumberFormat="1" applyFont="1" applyBorder="1" applyAlignment="1">
      <alignment/>
    </xf>
    <xf numFmtId="172" fontId="18" fillId="0" borderId="0" xfId="25" applyNumberFormat="1" applyFont="1" applyBorder="1" applyAlignment="1">
      <alignment/>
    </xf>
    <xf numFmtId="0" fontId="18" fillId="0" borderId="6" xfId="0" applyFont="1" applyBorder="1" applyAlignment="1">
      <alignment/>
    </xf>
    <xf numFmtId="172" fontId="18" fillId="0" borderId="7" xfId="25" applyNumberFormat="1" applyFont="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7" fillId="0" borderId="0" xfId="0" applyFont="1" applyFill="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alignment horizontal="center" vertical="center"/>
    </xf>
    <xf numFmtId="14" fontId="17" fillId="0" borderId="0" xfId="0" applyNumberFormat="1" applyFont="1" applyFill="1" applyBorder="1" applyAlignment="1">
      <alignment horizontal="center" vertical="center"/>
    </xf>
    <xf numFmtId="14" fontId="17" fillId="0" borderId="0" xfId="0" applyNumberFormat="1" applyFont="1" applyFill="1" applyBorder="1" applyAlignment="1" quotePrefix="1">
      <alignment horizontal="center" vertical="center"/>
    </xf>
    <xf numFmtId="172" fontId="18" fillId="0" borderId="5" xfId="25" applyNumberFormat="1" applyFont="1" applyFill="1" applyBorder="1" applyAlignment="1">
      <alignment/>
    </xf>
    <xf numFmtId="0" fontId="17" fillId="0" borderId="0" xfId="0" applyFont="1" applyFill="1" applyAlignment="1">
      <alignment/>
    </xf>
    <xf numFmtId="172" fontId="17" fillId="0" borderId="0" xfId="25" applyNumberFormat="1" applyFont="1" applyFill="1" applyAlignment="1">
      <alignment/>
    </xf>
    <xf numFmtId="172" fontId="17" fillId="0" borderId="7" xfId="25" applyNumberFormat="1" applyFont="1" applyFill="1" applyBorder="1" applyAlignment="1">
      <alignment/>
    </xf>
    <xf numFmtId="172" fontId="18" fillId="0" borderId="0" xfId="25" applyNumberFormat="1" applyFont="1" applyFill="1" applyBorder="1" applyAlignment="1">
      <alignment horizontal="center"/>
    </xf>
    <xf numFmtId="0" fontId="18" fillId="0" borderId="0" xfId="0" applyFont="1" applyFill="1" applyAlignment="1" quotePrefix="1">
      <alignment/>
    </xf>
    <xf numFmtId="172" fontId="18" fillId="0" borderId="7" xfId="25" applyNumberFormat="1" applyFont="1" applyFill="1" applyBorder="1" applyAlignment="1">
      <alignment/>
    </xf>
    <xf numFmtId="43" fontId="18" fillId="0" borderId="0" xfId="25" applyNumberFormat="1" applyFont="1" applyFill="1" applyAlignment="1">
      <alignment/>
    </xf>
    <xf numFmtId="172" fontId="18" fillId="0" borderId="0" xfId="25" applyNumberFormat="1" applyFont="1" applyFill="1" applyAlignment="1">
      <alignment horizontal="right"/>
    </xf>
    <xf numFmtId="43" fontId="18" fillId="0" borderId="0" xfId="0" applyNumberFormat="1" applyFont="1" applyFill="1" applyAlignment="1">
      <alignment/>
    </xf>
    <xf numFmtId="0" fontId="18" fillId="0" borderId="0" xfId="0" applyNumberFormat="1" applyFont="1" applyFill="1" applyAlignment="1">
      <alignment horizontal="justify" wrapText="1"/>
    </xf>
    <xf numFmtId="0" fontId="5" fillId="0" borderId="0" xfId="0" applyFont="1" applyFill="1" applyBorder="1" applyAlignment="1">
      <alignment horizontal="justify"/>
    </xf>
    <xf numFmtId="0" fontId="5" fillId="0" borderId="0" xfId="0" applyFont="1" applyFill="1" applyAlignment="1">
      <alignment horizontal="justify"/>
    </xf>
    <xf numFmtId="0" fontId="22" fillId="0" borderId="0" xfId="0" applyFont="1" applyFill="1" applyBorder="1" applyAlignment="1">
      <alignment horizontal="center" wrapText="1"/>
    </xf>
    <xf numFmtId="0" fontId="17" fillId="0" borderId="0" xfId="0" applyFont="1" applyFill="1" applyBorder="1" applyAlignment="1">
      <alignment vertical="center"/>
    </xf>
    <xf numFmtId="41" fontId="18" fillId="0" borderId="0" xfId="0" applyNumberFormat="1" applyFont="1" applyFill="1" applyBorder="1" applyAlignment="1">
      <alignment horizontal="center" vertical="center"/>
    </xf>
    <xf numFmtId="173" fontId="18" fillId="0" borderId="0" xfId="0" applyNumberFormat="1" applyFont="1" applyFill="1" applyBorder="1" applyAlignment="1">
      <alignment horizontal="center" vertical="center"/>
    </xf>
    <xf numFmtId="0" fontId="23" fillId="0" borderId="0" xfId="0" applyFont="1" applyFill="1" applyBorder="1" applyAlignment="1">
      <alignment vertical="center"/>
    </xf>
    <xf numFmtId="41" fontId="18" fillId="0" borderId="5" xfId="0" applyNumberFormat="1" applyFont="1" applyFill="1" applyBorder="1" applyAlignment="1">
      <alignment horizontal="center" vertical="center"/>
    </xf>
    <xf numFmtId="41" fontId="18" fillId="0" borderId="2" xfId="0" applyNumberFormat="1" applyFont="1" applyFill="1" applyBorder="1" applyAlignment="1">
      <alignment horizontal="center" vertical="center"/>
    </xf>
    <xf numFmtId="41" fontId="18" fillId="0" borderId="4" xfId="0" applyNumberFormat="1" applyFont="1" applyFill="1" applyBorder="1" applyAlignment="1">
      <alignment horizontal="center" vertical="center"/>
    </xf>
    <xf numFmtId="43" fontId="18" fillId="0" borderId="0" xfId="0" applyNumberFormat="1" applyFont="1" applyFill="1" applyBorder="1" applyAlignment="1">
      <alignment horizontal="center" vertical="center"/>
    </xf>
    <xf numFmtId="0" fontId="18" fillId="0" borderId="0" xfId="0" applyFont="1" applyBorder="1" applyAlignment="1">
      <alignment horizontal="center"/>
    </xf>
    <xf numFmtId="0" fontId="18" fillId="0" borderId="0" xfId="0" applyFont="1" applyBorder="1" applyAlignment="1">
      <alignment/>
    </xf>
    <xf numFmtId="0" fontId="17" fillId="0" borderId="5" xfId="0" applyFont="1" applyBorder="1" applyAlignment="1">
      <alignment horizontal="center" wrapText="1"/>
    </xf>
    <xf numFmtId="0" fontId="18" fillId="0" borderId="7" xfId="0" applyFont="1" applyBorder="1" applyAlignment="1">
      <alignment/>
    </xf>
    <xf numFmtId="172" fontId="18" fillId="0" borderId="0" xfId="0" applyNumberFormat="1" applyFont="1" applyFill="1" applyAlignment="1">
      <alignment/>
    </xf>
    <xf numFmtId="9" fontId="18" fillId="0" borderId="0" xfId="64" applyFont="1" applyFill="1" applyBorder="1" applyAlignment="1">
      <alignment/>
    </xf>
    <xf numFmtId="172" fontId="18" fillId="0" borderId="2" xfId="25" applyNumberFormat="1" applyFont="1" applyFill="1" applyBorder="1" applyAlignment="1">
      <alignment horizontal="center" vertical="center"/>
    </xf>
    <xf numFmtId="172" fontId="18" fillId="0" borderId="0" xfId="0" applyNumberFormat="1" applyFont="1" applyFill="1" applyBorder="1" applyAlignment="1">
      <alignment horizontal="center" vertical="center"/>
    </xf>
    <xf numFmtId="172" fontId="18" fillId="0" borderId="4" xfId="0" applyNumberFormat="1" applyFont="1" applyFill="1" applyBorder="1" applyAlignment="1">
      <alignment horizontal="center" vertical="center"/>
    </xf>
    <xf numFmtId="43" fontId="17" fillId="0" borderId="0" xfId="0" applyNumberFormat="1" applyFont="1" applyFill="1" applyBorder="1" applyAlignment="1">
      <alignment horizontal="center" vertical="center"/>
    </xf>
    <xf numFmtId="0" fontId="20" fillId="0" borderId="0" xfId="0" applyFont="1" applyFill="1" applyAlignment="1">
      <alignment/>
    </xf>
    <xf numFmtId="0" fontId="17" fillId="0" borderId="0" xfId="0" applyFont="1" applyFill="1" applyAlignment="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172" fontId="18" fillId="0" borderId="5" xfId="25" applyNumberFormat="1" applyFont="1" applyFill="1" applyBorder="1" applyAlignment="1">
      <alignment horizontal="center" vertical="center"/>
    </xf>
    <xf numFmtId="172" fontId="18" fillId="0" borderId="6" xfId="25" applyNumberFormat="1" applyFont="1" applyFill="1" applyBorder="1" applyAlignment="1">
      <alignment horizontal="center" vertical="center"/>
    </xf>
    <xf numFmtId="0" fontId="18" fillId="0" borderId="0" xfId="0" applyFont="1" applyFill="1" applyAlignment="1">
      <alignment wrapText="1"/>
    </xf>
    <xf numFmtId="0" fontId="18" fillId="0" borderId="0" xfId="0" applyFont="1" applyFill="1" applyAlignment="1">
      <alignment/>
    </xf>
    <xf numFmtId="0" fontId="18" fillId="0" borderId="0" xfId="0" applyFont="1" applyFill="1" applyAlignment="1">
      <alignment horizontal="center" vertical="top"/>
    </xf>
    <xf numFmtId="0" fontId="17" fillId="0" borderId="0" xfId="0" applyFont="1" applyFill="1" applyAlignment="1">
      <alignment horizontal="center" vertical="top"/>
    </xf>
    <xf numFmtId="0" fontId="18" fillId="0" borderId="0" xfId="0" applyFont="1" applyFill="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xf>
    <xf numFmtId="0" fontId="17" fillId="0" borderId="0" xfId="0" applyFont="1" applyFill="1" applyBorder="1" applyAlignment="1">
      <alignment horizontal="center" wrapText="1"/>
    </xf>
    <xf numFmtId="41" fontId="18" fillId="0" borderId="0" xfId="0" applyNumberFormat="1" applyFont="1" applyFill="1" applyAlignment="1">
      <alignment/>
    </xf>
    <xf numFmtId="41" fontId="18" fillId="0" borderId="7" xfId="0" applyNumberFormat="1" applyFont="1" applyFill="1" applyBorder="1" applyAlignment="1">
      <alignment horizontal="center" vertical="center"/>
    </xf>
    <xf numFmtId="41" fontId="18" fillId="0" borderId="0" xfId="0" applyNumberFormat="1" applyFont="1" applyFill="1" applyBorder="1" applyAlignment="1">
      <alignment/>
    </xf>
    <xf numFmtId="0" fontId="19"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justify" vertical="justify"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left" vertical="top"/>
    </xf>
    <xf numFmtId="0" fontId="17" fillId="0" borderId="0" xfId="0" applyFont="1" applyFill="1" applyBorder="1" applyAlignment="1">
      <alignment horizontal="center" vertical="center"/>
    </xf>
    <xf numFmtId="0" fontId="18" fillId="0" borderId="0" xfId="0" applyFont="1" applyFill="1" applyAlignment="1">
      <alignment horizontal="justify"/>
    </xf>
    <xf numFmtId="0" fontId="21" fillId="0" borderId="0" xfId="0" applyFont="1" applyFill="1" applyAlignment="1">
      <alignment horizontal="center" vertical="center" wrapText="1"/>
    </xf>
    <xf numFmtId="0" fontId="18" fillId="0" borderId="0" xfId="0" applyFont="1" applyFill="1" applyBorder="1" applyAlignment="1">
      <alignment horizontal="justify" wrapText="1"/>
    </xf>
    <xf numFmtId="0" fontId="18" fillId="0" borderId="0" xfId="0" applyFont="1" applyFill="1" applyBorder="1" applyAlignment="1">
      <alignment horizontal="left"/>
    </xf>
    <xf numFmtId="0" fontId="17" fillId="0" borderId="0" xfId="0" applyFont="1" applyFill="1" applyAlignment="1">
      <alignment horizontal="center" vertical="center"/>
    </xf>
    <xf numFmtId="0" fontId="18" fillId="0" borderId="0" xfId="0" applyFont="1" applyAlignment="1">
      <alignment horizontal="justify" wrapText="1"/>
    </xf>
    <xf numFmtId="0" fontId="18" fillId="0" borderId="0" xfId="0" applyFont="1" applyAlignment="1">
      <alignment horizontal="justify"/>
    </xf>
    <xf numFmtId="0" fontId="17" fillId="0" borderId="5" xfId="0" applyFont="1" applyBorder="1" applyAlignment="1">
      <alignment horizontal="center" wrapText="1"/>
    </xf>
    <xf numFmtId="0" fontId="17" fillId="0" borderId="0" xfId="0" applyFont="1" applyAlignment="1">
      <alignment horizontal="center" vertical="center"/>
    </xf>
    <xf numFmtId="0" fontId="18" fillId="0" borderId="0" xfId="0" applyFont="1" applyAlignment="1">
      <alignment vertical="justify" wrapText="1"/>
    </xf>
    <xf numFmtId="0" fontId="19" fillId="0" borderId="0" xfId="0"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wrapText="1"/>
    </xf>
    <xf numFmtId="0" fontId="0" fillId="0" borderId="0" xfId="0" applyFill="1" applyAlignment="1">
      <alignment horizontal="justify" vertical="justify" wrapText="1"/>
    </xf>
  </cellXfs>
  <cellStyles count="75">
    <cellStyle name="Normal" xfId="0"/>
    <cellStyle name="RowLevel_0" xfId="1"/>
    <cellStyle name="=C:\WINDOWS\SYSTEM32\COMMAND.COM" xfId="15"/>
    <cellStyle name="•W_laroux"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xfId="25"/>
    <cellStyle name="Comma [0]" xfId="26"/>
    <cellStyle name="Comma [00]" xfId="27"/>
    <cellStyle name="comma zerodec" xfId="28"/>
    <cellStyle name="Comma0" xfId="29"/>
    <cellStyle name="Currency" xfId="30"/>
    <cellStyle name="Currency [0]" xfId="31"/>
    <cellStyle name="Currency [00]" xfId="32"/>
    <cellStyle name="Currency0" xfId="33"/>
    <cellStyle name="Currency1" xfId="34"/>
    <cellStyle name="Date" xfId="35"/>
    <cellStyle name="Date Short" xfId="36"/>
    <cellStyle name="Date_Book1" xfId="37"/>
    <cellStyle name="Dollar (zero dec)" xfId="38"/>
    <cellStyle name="Enter Currency (0)" xfId="39"/>
    <cellStyle name="Enter Currency (2)" xfId="40"/>
    <cellStyle name="Enter Units (0)" xfId="41"/>
    <cellStyle name="Enter Units (1)" xfId="42"/>
    <cellStyle name="Enter Units (2)" xfId="43"/>
    <cellStyle name="Fixed" xfId="44"/>
    <cellStyle name="Followed Hyperlink" xfId="45"/>
    <cellStyle name="Grey" xfId="46"/>
    <cellStyle name="Header1" xfId="47"/>
    <cellStyle name="Header2" xfId="48"/>
    <cellStyle name="Heading 1" xfId="49"/>
    <cellStyle name="Heading 2" xfId="50"/>
    <cellStyle name="HEADING1" xfId="51"/>
    <cellStyle name="HEADING2" xfId="52"/>
    <cellStyle name="Hyperlink" xfId="53"/>
    <cellStyle name="Input [yellow]" xfId="54"/>
    <cellStyle name="Link Currency (0)" xfId="55"/>
    <cellStyle name="Link Currency (2)" xfId="56"/>
    <cellStyle name="Link Units (0)" xfId="57"/>
    <cellStyle name="Link Units (1)" xfId="58"/>
    <cellStyle name="Link Units (2)" xfId="59"/>
    <cellStyle name="NONE" xfId="60"/>
    <cellStyle name="Normal - Style1" xfId="61"/>
    <cellStyle name="Œ…‹æØ‚è [0.00]_laroux" xfId="62"/>
    <cellStyle name="Œ…‹æØ‚è_laroux" xfId="63"/>
    <cellStyle name="Percent" xfId="64"/>
    <cellStyle name="Percent [0]" xfId="65"/>
    <cellStyle name="Percent [00]" xfId="66"/>
    <cellStyle name="Percent [2]" xfId="67"/>
    <cellStyle name="PrePop Currency (0)" xfId="68"/>
    <cellStyle name="PrePop Currency (2)" xfId="69"/>
    <cellStyle name="PrePop Units (0)" xfId="70"/>
    <cellStyle name="PrePop Units (1)" xfId="71"/>
    <cellStyle name="PrePop Units (2)" xfId="72"/>
    <cellStyle name="Text Indent A" xfId="73"/>
    <cellStyle name="Text Indent B" xfId="74"/>
    <cellStyle name="Text Indent C" xfId="75"/>
    <cellStyle name="Total" xfId="76"/>
    <cellStyle name="똿뗦먛귟 [0.00]_PRODUCT DETAIL Q1" xfId="77"/>
    <cellStyle name="똿뗦먛귟_PRODUCT DETAIL Q1" xfId="78"/>
    <cellStyle name="믅됞 [0.00]_PRODUCT DETAIL Q1" xfId="79"/>
    <cellStyle name="믅됞_PRODUCT DETAIL Q1" xfId="80"/>
    <cellStyle name="백분율_HOBONG" xfId="81"/>
    <cellStyle name="뷭?_BOOKSHIP" xfId="82"/>
    <cellStyle name="콤마 [0]_1202" xfId="83"/>
    <cellStyle name="콤마_1202" xfId="84"/>
    <cellStyle name="통화 [0]_1202" xfId="85"/>
    <cellStyle name="통화_1202" xfId="86"/>
    <cellStyle name="표준_(정보부문)월별인원계획"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oh\Local%20Settings\Temporary%20Internet%20Files\OLKC\MSOffice\Excel\XL97\FA\FA300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licetay.INS\Desktop\INSBIO-1st%20Quarter%20Report%202007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
      <sheetName val="Balance Sheet"/>
      <sheetName val="Statement of Changes in Equity"/>
      <sheetName val="Cash Flow Statement"/>
      <sheetName val="notes"/>
    </sheetNames>
    <sheetDataSet>
      <sheetData sheetId="0">
        <row r="13">
          <cell r="I13">
            <v>7806</v>
          </cell>
        </row>
        <row r="15">
          <cell r="I15">
            <v>-4839</v>
          </cell>
        </row>
        <row r="19">
          <cell r="I19">
            <v>61</v>
          </cell>
        </row>
        <row r="21">
          <cell r="I21">
            <v>-576</v>
          </cell>
        </row>
        <row r="23">
          <cell r="I23">
            <v>-1327</v>
          </cell>
        </row>
        <row r="27">
          <cell r="I27">
            <v>-171</v>
          </cell>
        </row>
        <row r="31">
          <cell r="I31">
            <v>-47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93"/>
  <sheetViews>
    <sheetView tabSelected="1" zoomScale="75" zoomScaleNormal="75" workbookViewId="0" topLeftCell="A1">
      <selection activeCell="E41" sqref="E41"/>
    </sheetView>
  </sheetViews>
  <sheetFormatPr defaultColWidth="9.33203125" defaultRowHeight="12.75"/>
  <cols>
    <col min="1" max="1" width="5.5" style="12" customWidth="1"/>
    <col min="2" max="3" width="3.83203125" style="12" customWidth="1"/>
    <col min="4" max="4" width="22.5" style="12" customWidth="1"/>
    <col min="5" max="5" width="21.5" style="12" bestFit="1" customWidth="1"/>
    <col min="6" max="6" width="1.83203125" style="12" customWidth="1"/>
    <col min="7" max="7" width="24.16015625" style="12" bestFit="1" customWidth="1"/>
    <col min="8" max="8" width="3.5" style="12" customWidth="1"/>
    <col min="9" max="9" width="21.5" style="12" bestFit="1" customWidth="1"/>
    <col min="10" max="10" width="1.83203125" style="12" customWidth="1"/>
    <col min="11" max="11" width="24.16015625" style="12" bestFit="1" customWidth="1"/>
    <col min="12" max="12" width="5.5" style="12" customWidth="1"/>
    <col min="13" max="16384" width="9.33203125" style="12" customWidth="1"/>
  </cols>
  <sheetData>
    <row r="1" spans="1:11" ht="19.5" customHeight="1">
      <c r="A1" s="80" t="s">
        <v>117</v>
      </c>
      <c r="B1" s="80"/>
      <c r="C1" s="80"/>
      <c r="D1" s="80"/>
      <c r="E1" s="80"/>
      <c r="F1" s="80"/>
      <c r="G1" s="80"/>
      <c r="H1" s="80"/>
      <c r="I1" s="80"/>
      <c r="J1" s="80"/>
      <c r="K1" s="80"/>
    </row>
    <row r="2" spans="1:11" ht="15.75">
      <c r="A2" s="81" t="s">
        <v>118</v>
      </c>
      <c r="B2" s="81"/>
      <c r="C2" s="81"/>
      <c r="D2" s="81"/>
      <c r="E2" s="81"/>
      <c r="F2" s="81"/>
      <c r="G2" s="81"/>
      <c r="H2" s="81"/>
      <c r="I2" s="81"/>
      <c r="J2" s="81"/>
      <c r="K2" s="81"/>
    </row>
    <row r="3" spans="1:11" s="13" customFormat="1" ht="15.75">
      <c r="A3" s="82" t="s">
        <v>6</v>
      </c>
      <c r="B3" s="82"/>
      <c r="C3" s="82"/>
      <c r="D3" s="82"/>
      <c r="E3" s="82"/>
      <c r="F3" s="82"/>
      <c r="G3" s="82"/>
      <c r="H3" s="82"/>
      <c r="I3" s="82"/>
      <c r="J3" s="82"/>
      <c r="K3" s="82"/>
    </row>
    <row r="4" spans="1:11" ht="43.5" customHeight="1">
      <c r="A4" s="84" t="s">
        <v>120</v>
      </c>
      <c r="B4" s="85"/>
      <c r="C4" s="85"/>
      <c r="D4" s="85"/>
      <c r="E4" s="85"/>
      <c r="F4" s="85"/>
      <c r="G4" s="85"/>
      <c r="H4" s="85"/>
      <c r="I4" s="85"/>
      <c r="J4" s="85"/>
      <c r="K4" s="85"/>
    </row>
    <row r="5" spans="1:11" ht="15" customHeight="1">
      <c r="A5" s="24"/>
      <c r="B5" s="24"/>
      <c r="C5" s="24"/>
      <c r="D5" s="24"/>
      <c r="E5" s="24"/>
      <c r="F5" s="24"/>
      <c r="G5" s="24"/>
      <c r="H5" s="24"/>
      <c r="I5" s="24"/>
      <c r="J5" s="24"/>
      <c r="K5" s="24"/>
    </row>
    <row r="6" spans="1:11" ht="37.5" customHeight="1">
      <c r="A6" s="84" t="s">
        <v>94</v>
      </c>
      <c r="B6" s="85"/>
      <c r="C6" s="85"/>
      <c r="D6" s="85"/>
      <c r="E6" s="85"/>
      <c r="F6" s="85"/>
      <c r="G6" s="85"/>
      <c r="H6" s="85"/>
      <c r="I6" s="85"/>
      <c r="J6" s="85"/>
      <c r="K6" s="85"/>
    </row>
    <row r="7" ht="18.75" customHeight="1">
      <c r="A7" s="25"/>
    </row>
    <row r="8" spans="1:11" ht="15" customHeight="1">
      <c r="A8" s="23"/>
      <c r="B8" s="23"/>
      <c r="C8" s="26"/>
      <c r="D8" s="26"/>
      <c r="E8" s="87" t="s">
        <v>0</v>
      </c>
      <c r="F8" s="87"/>
      <c r="G8" s="87"/>
      <c r="H8" s="27"/>
      <c r="I8" s="87" t="s">
        <v>1</v>
      </c>
      <c r="J8" s="87"/>
      <c r="K8" s="87"/>
    </row>
    <row r="9" spans="1:11" s="42" customFormat="1" ht="38.25">
      <c r="A9" s="41"/>
      <c r="B9" s="41"/>
      <c r="C9" s="41"/>
      <c r="D9" s="41"/>
      <c r="E9" s="43" t="s">
        <v>119</v>
      </c>
      <c r="F9" s="43"/>
      <c r="G9" s="43" t="s">
        <v>8</v>
      </c>
      <c r="H9" s="43"/>
      <c r="I9" s="43" t="s">
        <v>38</v>
      </c>
      <c r="J9" s="43"/>
      <c r="K9" s="43" t="s">
        <v>5</v>
      </c>
    </row>
    <row r="10" spans="1:11" ht="15" customHeight="1">
      <c r="A10" s="23"/>
      <c r="B10" s="23"/>
      <c r="C10" s="26"/>
      <c r="D10" s="26"/>
      <c r="E10" s="28" t="s">
        <v>95</v>
      </c>
      <c r="F10" s="29"/>
      <c r="G10" s="28" t="s">
        <v>96</v>
      </c>
      <c r="H10" s="29"/>
      <c r="I10" s="28" t="str">
        <f>E10</f>
        <v>30.6.2007</v>
      </c>
      <c r="J10" s="29"/>
      <c r="K10" s="28" t="str">
        <f>G10</f>
        <v>30.6.2006</v>
      </c>
    </row>
    <row r="11" spans="1:11" ht="15" customHeight="1">
      <c r="A11" s="23"/>
      <c r="B11" s="23"/>
      <c r="C11" s="26"/>
      <c r="D11" s="26"/>
      <c r="E11" s="27" t="s">
        <v>31</v>
      </c>
      <c r="F11" s="27"/>
      <c r="G11" s="27" t="s">
        <v>31</v>
      </c>
      <c r="H11" s="27"/>
      <c r="I11" s="27" t="s">
        <v>31</v>
      </c>
      <c r="J11" s="27"/>
      <c r="K11" s="27" t="s">
        <v>31</v>
      </c>
    </row>
    <row r="13" spans="1:11" ht="15.75">
      <c r="A13" s="12" t="s">
        <v>9</v>
      </c>
      <c r="E13" s="14">
        <f>+I13-'[2]Income Statement'!$I$13</f>
        <v>20937</v>
      </c>
      <c r="G13" s="14">
        <v>7743</v>
      </c>
      <c r="I13" s="14">
        <v>28743</v>
      </c>
      <c r="K13" s="14">
        <v>14090</v>
      </c>
    </row>
    <row r="14" spans="5:11" ht="15.75">
      <c r="E14" s="14"/>
      <c r="G14" s="14"/>
      <c r="I14" s="14"/>
      <c r="K14" s="14"/>
    </row>
    <row r="15" spans="1:11" ht="15.75">
      <c r="A15" s="12" t="s">
        <v>45</v>
      </c>
      <c r="E15" s="30">
        <f>+I15-'[2]Income Statement'!$I$15</f>
        <v>-15172</v>
      </c>
      <c r="G15" s="30">
        <v>-4210</v>
      </c>
      <c r="I15" s="30">
        <v>-20011</v>
      </c>
      <c r="K15" s="30">
        <v>-7561</v>
      </c>
    </row>
    <row r="16" spans="5:11" ht="15.75">
      <c r="E16" s="14"/>
      <c r="G16" s="14"/>
      <c r="I16" s="14"/>
      <c r="K16" s="14"/>
    </row>
    <row r="17" spans="1:11" ht="15.75">
      <c r="A17" s="31" t="s">
        <v>46</v>
      </c>
      <c r="E17" s="32">
        <f>+E13+E15</f>
        <v>5765</v>
      </c>
      <c r="G17" s="32">
        <f>+G13+G15</f>
        <v>3533</v>
      </c>
      <c r="I17" s="32">
        <f>+I13+I15</f>
        <v>8732</v>
      </c>
      <c r="K17" s="32">
        <f>+K13+K15</f>
        <v>6529</v>
      </c>
    </row>
    <row r="18" spans="5:11" ht="15.75">
      <c r="E18" s="16"/>
      <c r="F18" s="13"/>
      <c r="G18" s="16"/>
      <c r="H18" s="13"/>
      <c r="I18" s="57"/>
      <c r="J18" s="13"/>
      <c r="K18" s="57"/>
    </row>
    <row r="19" spans="1:11" ht="15.75">
      <c r="A19" s="12" t="s">
        <v>12</v>
      </c>
      <c r="E19" s="16">
        <f>+I19-'[2]Income Statement'!$I$19</f>
        <v>69</v>
      </c>
      <c r="F19" s="13"/>
      <c r="G19" s="16">
        <v>96</v>
      </c>
      <c r="H19" s="13"/>
      <c r="I19" s="16">
        <f>18+112</f>
        <v>130</v>
      </c>
      <c r="J19" s="13"/>
      <c r="K19" s="16">
        <v>280</v>
      </c>
    </row>
    <row r="20" spans="5:11" ht="15.75">
      <c r="E20" s="14"/>
      <c r="G20" s="14"/>
      <c r="H20" s="13"/>
      <c r="I20" s="14"/>
      <c r="K20" s="14"/>
    </row>
    <row r="21" spans="1:11" ht="15.75">
      <c r="A21" s="12" t="s">
        <v>47</v>
      </c>
      <c r="E21" s="14">
        <f>+I21-'[2]Income Statement'!$I$21</f>
        <v>-3196</v>
      </c>
      <c r="G21" s="14">
        <v>-1101</v>
      </c>
      <c r="H21" s="13"/>
      <c r="I21" s="14">
        <v>-3772</v>
      </c>
      <c r="K21" s="14">
        <v>-1718</v>
      </c>
    </row>
    <row r="22" spans="5:11" ht="15.75">
      <c r="E22" s="14"/>
      <c r="G22" s="14"/>
      <c r="H22" s="13"/>
      <c r="I22" s="14"/>
      <c r="K22" s="14"/>
    </row>
    <row r="23" spans="1:11" ht="15.75">
      <c r="A23" s="12" t="s">
        <v>48</v>
      </c>
      <c r="E23" s="14">
        <f>+I23-'[2]Income Statement'!$I$23</f>
        <v>-1490</v>
      </c>
      <c r="G23" s="14">
        <v>-1745</v>
      </c>
      <c r="H23" s="13"/>
      <c r="I23" s="14">
        <v>-2817</v>
      </c>
      <c r="K23" s="14">
        <v>-3747</v>
      </c>
    </row>
    <row r="24" spans="5:11" ht="15.75">
      <c r="E24" s="16"/>
      <c r="F24" s="13"/>
      <c r="G24" s="16"/>
      <c r="H24" s="13"/>
      <c r="I24" s="16"/>
      <c r="J24" s="13"/>
      <c r="K24" s="16"/>
    </row>
    <row r="25" spans="1:11" ht="15.75">
      <c r="A25" s="12" t="s">
        <v>49</v>
      </c>
      <c r="E25" s="16">
        <f>519-1097</f>
        <v>-578</v>
      </c>
      <c r="F25" s="13"/>
      <c r="G25" s="16">
        <v>-393</v>
      </c>
      <c r="H25" s="13"/>
      <c r="I25" s="16">
        <f>-653-779</f>
        <v>-1432</v>
      </c>
      <c r="J25" s="13"/>
      <c r="K25" s="16">
        <v>-686</v>
      </c>
    </row>
    <row r="26" spans="5:11" ht="15.75">
      <c r="E26" s="14"/>
      <c r="G26" s="14"/>
      <c r="H26" s="13"/>
      <c r="I26" s="14"/>
      <c r="K26" s="14"/>
    </row>
    <row r="27" spans="1:11" ht="15.75">
      <c r="A27" s="12" t="s">
        <v>41</v>
      </c>
      <c r="E27" s="30">
        <f>+I27-'[2]Income Statement'!$I$27</f>
        <v>-252</v>
      </c>
      <c r="G27" s="30">
        <v>-151</v>
      </c>
      <c r="H27" s="13"/>
      <c r="I27" s="30">
        <v>-423</v>
      </c>
      <c r="K27" s="30">
        <v>-305</v>
      </c>
    </row>
    <row r="28" spans="5:11" ht="15.75">
      <c r="E28" s="14"/>
      <c r="G28" s="14"/>
      <c r="H28" s="13"/>
      <c r="I28" s="14"/>
      <c r="K28" s="14"/>
    </row>
    <row r="29" spans="1:11" ht="15.75">
      <c r="A29" s="31" t="s">
        <v>23</v>
      </c>
      <c r="E29" s="32">
        <f>SUM(E17:E27)</f>
        <v>318</v>
      </c>
      <c r="G29" s="32">
        <f>SUM(G17:G27)</f>
        <v>239</v>
      </c>
      <c r="H29" s="13"/>
      <c r="I29" s="32">
        <f>SUM(I17:I27)</f>
        <v>418</v>
      </c>
      <c r="K29" s="32">
        <f>SUM(K17:K27)</f>
        <v>353</v>
      </c>
    </row>
    <row r="30" spans="5:11" ht="15.75">
      <c r="E30" s="14"/>
      <c r="G30" s="14"/>
      <c r="H30" s="13"/>
      <c r="I30" s="14"/>
      <c r="K30" s="14"/>
    </row>
    <row r="31" spans="1:11" ht="15.75">
      <c r="A31" s="12" t="s">
        <v>4</v>
      </c>
      <c r="E31" s="30">
        <f>+I31-'[2]Income Statement'!$I$31</f>
        <v>47</v>
      </c>
      <c r="G31" s="30">
        <v>-74</v>
      </c>
      <c r="H31" s="13"/>
      <c r="I31" s="30">
        <v>0</v>
      </c>
      <c r="K31" s="30">
        <v>-162</v>
      </c>
    </row>
    <row r="32" spans="5:11" ht="15.75">
      <c r="E32" s="14"/>
      <c r="G32" s="14"/>
      <c r="H32" s="13"/>
      <c r="I32" s="14"/>
      <c r="K32" s="14"/>
    </row>
    <row r="33" spans="1:11" ht="16.5" thickBot="1">
      <c r="A33" s="31" t="s">
        <v>42</v>
      </c>
      <c r="E33" s="33">
        <f>+SUM(E29:E31)</f>
        <v>365</v>
      </c>
      <c r="G33" s="33">
        <f>+SUM(G29:G31)</f>
        <v>165</v>
      </c>
      <c r="H33" s="13"/>
      <c r="I33" s="33">
        <f>+SUM(I29:I31)</f>
        <v>418</v>
      </c>
      <c r="K33" s="33">
        <f>+SUM(K29:K31)</f>
        <v>191</v>
      </c>
    </row>
    <row r="34" spans="5:11" ht="16.5" thickTop="1">
      <c r="E34" s="16"/>
      <c r="F34" s="13"/>
      <c r="G34" s="16"/>
      <c r="H34" s="13"/>
      <c r="I34" s="16"/>
      <c r="J34" s="13"/>
      <c r="K34" s="34"/>
    </row>
    <row r="35" spans="1:10" ht="15.75">
      <c r="A35" s="12" t="s">
        <v>85</v>
      </c>
      <c r="F35" s="13"/>
      <c r="H35" s="13"/>
      <c r="I35" s="56"/>
      <c r="J35" s="13"/>
    </row>
    <row r="36" spans="1:11" ht="15.75">
      <c r="A36" s="35" t="s">
        <v>53</v>
      </c>
      <c r="E36" s="16">
        <f>E33</f>
        <v>365</v>
      </c>
      <c r="G36" s="16">
        <f>G33</f>
        <v>165</v>
      </c>
      <c r="H36" s="13"/>
      <c r="I36" s="16">
        <f>+I33</f>
        <v>418</v>
      </c>
      <c r="K36" s="16">
        <f>K33</f>
        <v>191</v>
      </c>
    </row>
    <row r="37" spans="1:11" ht="16.5" thickBot="1">
      <c r="A37" s="35" t="s">
        <v>54</v>
      </c>
      <c r="E37" s="36">
        <v>0</v>
      </c>
      <c r="G37" s="36">
        <v>0</v>
      </c>
      <c r="H37" s="13"/>
      <c r="I37" s="36">
        <v>0</v>
      </c>
      <c r="K37" s="36">
        <v>0</v>
      </c>
    </row>
    <row r="38" ht="16.5" thickTop="1">
      <c r="H38" s="13"/>
    </row>
    <row r="39" spans="1:8" ht="15.75">
      <c r="A39" s="12" t="s">
        <v>55</v>
      </c>
      <c r="H39" s="13"/>
    </row>
    <row r="40" spans="1:11" ht="15.75">
      <c r="A40" s="12" t="s">
        <v>2</v>
      </c>
      <c r="B40" s="12" t="s">
        <v>10</v>
      </c>
      <c r="E40" s="37">
        <f>+E36/'Balance Sheet'!D33*10</f>
        <v>0.12731965955071856</v>
      </c>
      <c r="G40" s="37">
        <f>+G36/'Balance Sheet'!D33*10</f>
        <v>0.057555462536626203</v>
      </c>
      <c r="H40" s="13"/>
      <c r="I40" s="37">
        <f>+I36/'Balance Sheet'!D33*10</f>
        <v>0.14580717175945304</v>
      </c>
      <c r="K40" s="37">
        <f>+K36/'Balance Sheet'!F33*10</f>
        <v>0.06662480814845821</v>
      </c>
    </row>
    <row r="41" ht="15.75">
      <c r="H41" s="13"/>
    </row>
    <row r="42" spans="1:11" ht="15.75">
      <c r="A42" s="12" t="s">
        <v>3</v>
      </c>
      <c r="B42" s="12" t="s">
        <v>11</v>
      </c>
      <c r="E42" s="38" t="s">
        <v>22</v>
      </c>
      <c r="G42" s="38" t="s">
        <v>22</v>
      </c>
      <c r="I42" s="38" t="s">
        <v>22</v>
      </c>
      <c r="K42" s="38" t="s">
        <v>22</v>
      </c>
    </row>
    <row r="44" spans="5:7" ht="15.75">
      <c r="E44" s="39"/>
      <c r="G44" s="39"/>
    </row>
    <row r="45" spans="1:11" ht="15.75">
      <c r="A45" s="40"/>
      <c r="B45" s="40"/>
      <c r="C45" s="40"/>
      <c r="D45" s="40"/>
      <c r="E45" s="40"/>
      <c r="F45" s="40"/>
      <c r="G45" s="40"/>
      <c r="H45" s="40"/>
      <c r="I45" s="40"/>
      <c r="J45" s="40"/>
      <c r="K45" s="40"/>
    </row>
    <row r="46" spans="1:11" ht="35.25" customHeight="1">
      <c r="A46" s="83" t="s">
        <v>111</v>
      </c>
      <c r="B46" s="83"/>
      <c r="C46" s="83"/>
      <c r="D46" s="83"/>
      <c r="E46" s="83"/>
      <c r="F46" s="83"/>
      <c r="G46" s="83"/>
      <c r="H46" s="83"/>
      <c r="I46" s="83"/>
      <c r="J46" s="83"/>
      <c r="K46" s="83"/>
    </row>
    <row r="47" spans="1:11" ht="15.75">
      <c r="A47" s="86"/>
      <c r="B47" s="86"/>
      <c r="C47" s="86"/>
      <c r="D47" s="86"/>
      <c r="E47" s="86"/>
      <c r="F47" s="86"/>
      <c r="G47" s="86"/>
      <c r="H47" s="86"/>
      <c r="I47" s="86"/>
      <c r="J47" s="86"/>
      <c r="K47" s="86"/>
    </row>
    <row r="292" spans="2:10" ht="15.75">
      <c r="B292" s="88"/>
      <c r="C292" s="88"/>
      <c r="D292" s="88"/>
      <c r="E292" s="88"/>
      <c r="F292" s="88"/>
      <c r="G292" s="88"/>
      <c r="H292" s="88"/>
      <c r="I292" s="88"/>
      <c r="J292" s="88"/>
    </row>
    <row r="293" spans="2:10" ht="15.75">
      <c r="B293" s="88"/>
      <c r="C293" s="88"/>
      <c r="D293" s="88"/>
      <c r="E293" s="88"/>
      <c r="F293" s="88"/>
      <c r="G293" s="88"/>
      <c r="H293" s="88"/>
      <c r="I293" s="88"/>
      <c r="J293" s="88"/>
    </row>
  </sheetData>
  <mergeCells count="10">
    <mergeCell ref="A47:K47"/>
    <mergeCell ref="E8:G8"/>
    <mergeCell ref="I8:K8"/>
    <mergeCell ref="B292:J293"/>
    <mergeCell ref="A1:K1"/>
    <mergeCell ref="A2:K2"/>
    <mergeCell ref="A3:K3"/>
    <mergeCell ref="A46:K46"/>
    <mergeCell ref="A6:K6"/>
    <mergeCell ref="A4:K4"/>
  </mergeCells>
  <printOptions horizontalCentered="1"/>
  <pageMargins left="0.73" right="0.5" top="0.58" bottom="0.65" header="0" footer="0"/>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K305"/>
  <sheetViews>
    <sheetView zoomScale="75" zoomScaleNormal="75" workbookViewId="0" topLeftCell="A1">
      <selection activeCell="H6" sqref="H6"/>
    </sheetView>
  </sheetViews>
  <sheetFormatPr defaultColWidth="9.33203125" defaultRowHeight="12.75"/>
  <cols>
    <col min="1" max="1" width="5.33203125" style="12" customWidth="1"/>
    <col min="2" max="2" width="3.83203125" style="12" customWidth="1"/>
    <col min="3" max="3" width="57" style="12" customWidth="1"/>
    <col min="4" max="4" width="25.33203125" style="12" customWidth="1"/>
    <col min="5" max="5" width="2.33203125" style="12" customWidth="1"/>
    <col min="6" max="6" width="26" style="12" customWidth="1"/>
    <col min="7" max="16384" width="9.33203125" style="12" customWidth="1"/>
  </cols>
  <sheetData>
    <row r="1" spans="1:6" ht="19.5" customHeight="1">
      <c r="A1" s="80" t="s">
        <v>117</v>
      </c>
      <c r="B1" s="80"/>
      <c r="C1" s="80"/>
      <c r="D1" s="80"/>
      <c r="E1" s="80"/>
      <c r="F1" s="80"/>
    </row>
    <row r="2" spans="1:6" ht="15.75">
      <c r="A2" s="81" t="str">
        <f>+'Income Statement'!A2:K2</f>
        <v>(Company No: 623239 - V)</v>
      </c>
      <c r="B2" s="81"/>
      <c r="C2" s="81"/>
      <c r="D2" s="81"/>
      <c r="E2" s="81"/>
      <c r="F2" s="81"/>
    </row>
    <row r="3" spans="1:6" ht="15.75">
      <c r="A3" s="81" t="s">
        <v>6</v>
      </c>
      <c r="B3" s="81"/>
      <c r="C3" s="81"/>
      <c r="D3" s="81"/>
      <c r="E3" s="81"/>
      <c r="F3" s="81"/>
    </row>
    <row r="4" spans="1:11" ht="34.5" customHeight="1">
      <c r="A4" s="89" t="s">
        <v>123</v>
      </c>
      <c r="B4" s="89"/>
      <c r="C4" s="89"/>
      <c r="D4" s="89"/>
      <c r="E4" s="89"/>
      <c r="F4" s="89"/>
      <c r="G4" s="70"/>
      <c r="H4" s="70"/>
      <c r="I4" s="70"/>
      <c r="J4" s="70"/>
      <c r="K4" s="70"/>
    </row>
    <row r="5" spans="1:6" ht="12" customHeight="1">
      <c r="A5" s="25"/>
      <c r="B5" s="25"/>
      <c r="C5" s="25"/>
      <c r="D5" s="25"/>
      <c r="E5" s="25"/>
      <c r="F5" s="25"/>
    </row>
    <row r="6" spans="1:6" ht="15.75" customHeight="1">
      <c r="A6" s="92" t="s">
        <v>97</v>
      </c>
      <c r="B6" s="92"/>
      <c r="C6" s="92"/>
      <c r="D6" s="92"/>
      <c r="E6" s="92"/>
      <c r="F6" s="92"/>
    </row>
    <row r="7" spans="1:6" ht="15.75" customHeight="1">
      <c r="A7" s="25"/>
      <c r="B7" s="25"/>
      <c r="C7" s="25"/>
      <c r="D7" s="25"/>
      <c r="E7" s="25"/>
      <c r="F7" s="25"/>
    </row>
    <row r="8" spans="1:6" ht="15.75" customHeight="1">
      <c r="A8" s="25"/>
      <c r="B8" s="25"/>
      <c r="C8" s="25"/>
      <c r="D8" s="25" t="s">
        <v>39</v>
      </c>
      <c r="E8" s="25"/>
      <c r="F8" s="25" t="s">
        <v>40</v>
      </c>
    </row>
    <row r="9" spans="1:6" s="70" customFormat="1" ht="47.25">
      <c r="A9" s="74"/>
      <c r="B9" s="75"/>
      <c r="C9" s="75"/>
      <c r="D9" s="76" t="s">
        <v>121</v>
      </c>
      <c r="E9" s="76"/>
      <c r="F9" s="76" t="s">
        <v>122</v>
      </c>
    </row>
    <row r="10" spans="1:6" ht="15" customHeight="1">
      <c r="A10" s="23"/>
      <c r="B10" s="26"/>
      <c r="C10" s="26"/>
      <c r="D10" s="28" t="s">
        <v>95</v>
      </c>
      <c r="E10" s="29"/>
      <c r="F10" s="28" t="s">
        <v>60</v>
      </c>
    </row>
    <row r="11" spans="1:6" ht="15" customHeight="1">
      <c r="A11" s="23"/>
      <c r="B11" s="26"/>
      <c r="C11" s="26"/>
      <c r="D11" s="27" t="s">
        <v>31</v>
      </c>
      <c r="E11" s="27"/>
      <c r="F11" s="27" t="s">
        <v>31</v>
      </c>
    </row>
    <row r="12" spans="1:6" ht="15" customHeight="1">
      <c r="A12" s="23"/>
      <c r="B12" s="44" t="s">
        <v>62</v>
      </c>
      <c r="C12" s="26"/>
      <c r="D12" s="27"/>
      <c r="E12" s="27"/>
      <c r="F12" s="27"/>
    </row>
    <row r="13" spans="1:6" ht="15" customHeight="1">
      <c r="A13" s="23"/>
      <c r="B13" s="44" t="s">
        <v>63</v>
      </c>
      <c r="C13" s="26"/>
      <c r="D13" s="27"/>
      <c r="E13" s="27"/>
      <c r="F13" s="27"/>
    </row>
    <row r="14" spans="1:6" ht="15" customHeight="1">
      <c r="A14" s="23" t="s">
        <v>7</v>
      </c>
      <c r="B14" s="26" t="s">
        <v>64</v>
      </c>
      <c r="C14" s="26"/>
      <c r="D14" s="45">
        <f>15704-45</f>
        <v>15659</v>
      </c>
      <c r="E14" s="46"/>
      <c r="F14" s="45">
        <v>16396</v>
      </c>
    </row>
    <row r="15" spans="1:6" ht="15" customHeight="1">
      <c r="A15" s="23"/>
      <c r="B15" s="26" t="s">
        <v>92</v>
      </c>
      <c r="C15" s="26"/>
      <c r="D15" s="45">
        <v>45</v>
      </c>
      <c r="E15" s="46"/>
      <c r="F15" s="45">
        <v>0</v>
      </c>
    </row>
    <row r="16" spans="1:6" ht="15" customHeight="1">
      <c r="A16" s="23"/>
      <c r="B16" s="26" t="s">
        <v>65</v>
      </c>
      <c r="C16" s="26"/>
      <c r="D16" s="45">
        <v>748</v>
      </c>
      <c r="E16" s="46"/>
      <c r="F16" s="45">
        <v>705</v>
      </c>
    </row>
    <row r="17" spans="1:6" ht="15" customHeight="1">
      <c r="A17" s="23"/>
      <c r="B17" s="12" t="s">
        <v>66</v>
      </c>
      <c r="C17" s="26"/>
      <c r="D17" s="45">
        <v>63</v>
      </c>
      <c r="E17" s="46"/>
      <c r="F17" s="45">
        <v>63</v>
      </c>
    </row>
    <row r="18" spans="1:6" ht="15" customHeight="1">
      <c r="A18" s="23" t="s">
        <v>7</v>
      </c>
      <c r="B18" s="26" t="s">
        <v>51</v>
      </c>
      <c r="C18" s="26"/>
      <c r="D18" s="45">
        <v>3644</v>
      </c>
      <c r="E18" s="46"/>
      <c r="F18" s="45">
        <v>3644</v>
      </c>
    </row>
    <row r="19" spans="1:6" ht="13.5" customHeight="1">
      <c r="A19" s="23"/>
      <c r="B19" s="26"/>
      <c r="C19" s="26"/>
      <c r="D19" s="49">
        <f>SUM(D14:D18)</f>
        <v>20159</v>
      </c>
      <c r="E19" s="46"/>
      <c r="F19" s="49">
        <f>SUM(F14:F18)</f>
        <v>20808</v>
      </c>
    </row>
    <row r="20" spans="1:6" ht="15" customHeight="1">
      <c r="A20" s="23" t="s">
        <v>7</v>
      </c>
      <c r="B20" s="44" t="s">
        <v>67</v>
      </c>
      <c r="C20" s="26"/>
      <c r="D20" s="45"/>
      <c r="E20" s="46"/>
      <c r="F20" s="45"/>
    </row>
    <row r="21" spans="1:8" ht="15" customHeight="1">
      <c r="A21" s="23"/>
      <c r="B21" s="26" t="s">
        <v>50</v>
      </c>
      <c r="C21" s="47"/>
      <c r="D21" s="45">
        <v>6765</v>
      </c>
      <c r="E21" s="46"/>
      <c r="F21" s="45">
        <v>6441</v>
      </c>
      <c r="G21" s="13"/>
      <c r="H21" s="77"/>
    </row>
    <row r="22" spans="1:7" ht="15" customHeight="1">
      <c r="A22" s="23"/>
      <c r="B22" s="26" t="s">
        <v>68</v>
      </c>
      <c r="C22" s="47"/>
      <c r="D22" s="45">
        <v>14487</v>
      </c>
      <c r="E22" s="46"/>
      <c r="F22" s="45">
        <f>14284+2343</f>
        <v>16627</v>
      </c>
      <c r="G22" s="13"/>
    </row>
    <row r="23" spans="1:7" ht="15" customHeight="1">
      <c r="A23" s="23"/>
      <c r="B23" s="26" t="s">
        <v>133</v>
      </c>
      <c r="C23" s="47"/>
      <c r="D23" s="45">
        <v>857</v>
      </c>
      <c r="E23" s="46"/>
      <c r="F23" s="45">
        <v>2215</v>
      </c>
      <c r="G23" s="13"/>
    </row>
    <row r="24" spans="1:7" ht="15" customHeight="1">
      <c r="A24" s="23"/>
      <c r="B24" s="26" t="s">
        <v>61</v>
      </c>
      <c r="C24" s="47"/>
      <c r="D24" s="45">
        <v>398</v>
      </c>
      <c r="E24" s="46"/>
      <c r="F24" s="45">
        <v>265</v>
      </c>
      <c r="G24" s="13"/>
    </row>
    <row r="25" spans="1:7" ht="15" customHeight="1">
      <c r="A25" s="23"/>
      <c r="B25" s="26" t="s">
        <v>69</v>
      </c>
      <c r="C25" s="47"/>
      <c r="D25" s="45">
        <f>4790+1019</f>
        <v>5809</v>
      </c>
      <c r="E25" s="46"/>
      <c r="F25" s="45">
        <f>5628</f>
        <v>5628</v>
      </c>
      <c r="G25" s="13"/>
    </row>
    <row r="26" spans="1:7" ht="15" customHeight="1">
      <c r="A26" s="23"/>
      <c r="B26" s="26" t="s">
        <v>20</v>
      </c>
      <c r="C26" s="47"/>
      <c r="D26" s="45">
        <f>2500+5373</f>
        <v>7873</v>
      </c>
      <c r="E26" s="46"/>
      <c r="F26" s="45">
        <v>5507</v>
      </c>
      <c r="G26" s="13"/>
    </row>
    <row r="27" spans="1:7" ht="15" customHeight="1">
      <c r="A27" s="23"/>
      <c r="B27" s="26"/>
      <c r="C27" s="47"/>
      <c r="D27" s="49">
        <f>+SUM(D21:D26)</f>
        <v>36189</v>
      </c>
      <c r="E27" s="46"/>
      <c r="F27" s="49">
        <f>SUM(F21:F26)</f>
        <v>36683</v>
      </c>
      <c r="G27" s="13"/>
    </row>
    <row r="28" spans="1:7" ht="15" customHeight="1">
      <c r="A28" s="23"/>
      <c r="B28" s="26"/>
      <c r="C28" s="47"/>
      <c r="D28" s="45"/>
      <c r="E28" s="46"/>
      <c r="F28" s="45"/>
      <c r="G28" s="13"/>
    </row>
    <row r="29" spans="1:7" ht="15" customHeight="1" thickBot="1">
      <c r="A29" s="23"/>
      <c r="B29" s="44" t="s">
        <v>70</v>
      </c>
      <c r="C29" s="47"/>
      <c r="D29" s="78">
        <f>D19+D27</f>
        <v>56348</v>
      </c>
      <c r="E29" s="46"/>
      <c r="F29" s="78">
        <f>F19+F27</f>
        <v>57491</v>
      </c>
      <c r="G29" s="13"/>
    </row>
    <row r="30" spans="1:7" ht="15" customHeight="1" thickTop="1">
      <c r="A30" s="23"/>
      <c r="B30" s="26"/>
      <c r="C30" s="47"/>
      <c r="D30" s="45"/>
      <c r="E30" s="46"/>
      <c r="F30" s="45"/>
      <c r="G30" s="13"/>
    </row>
    <row r="31" spans="1:7" ht="15" customHeight="1">
      <c r="A31" s="23"/>
      <c r="B31" s="44" t="s">
        <v>71</v>
      </c>
      <c r="C31" s="26"/>
      <c r="D31" s="45"/>
      <c r="E31" s="46"/>
      <c r="F31" s="45"/>
      <c r="G31" s="13"/>
    </row>
    <row r="32" spans="1:7" ht="15" customHeight="1">
      <c r="A32" s="23"/>
      <c r="B32" s="44" t="s">
        <v>72</v>
      </c>
      <c r="C32" s="26"/>
      <c r="D32" s="45"/>
      <c r="E32" s="46"/>
      <c r="F32" s="45"/>
      <c r="G32" s="13"/>
    </row>
    <row r="33" spans="1:7" ht="15" customHeight="1">
      <c r="A33" s="23"/>
      <c r="B33" s="26" t="s">
        <v>73</v>
      </c>
      <c r="C33" s="26"/>
      <c r="D33" s="45">
        <v>28668</v>
      </c>
      <c r="E33" s="46"/>
      <c r="F33" s="45">
        <v>28668</v>
      </c>
      <c r="G33" s="13"/>
    </row>
    <row r="34" spans="1:7" ht="15" customHeight="1">
      <c r="A34" s="23"/>
      <c r="B34" s="26" t="s">
        <v>74</v>
      </c>
      <c r="C34" s="26"/>
      <c r="D34" s="45">
        <v>15785</v>
      </c>
      <c r="E34" s="46"/>
      <c r="F34" s="45">
        <v>15785</v>
      </c>
      <c r="G34" s="13"/>
    </row>
    <row r="35" spans="1:7" ht="15" customHeight="1">
      <c r="A35" s="23"/>
      <c r="B35" s="26" t="s">
        <v>91</v>
      </c>
      <c r="C35" s="47"/>
      <c r="D35" s="48">
        <f>+'Statement of Changes in Equity'!K27</f>
        <v>-2606</v>
      </c>
      <c r="E35" s="46"/>
      <c r="F35" s="48">
        <v>-3024</v>
      </c>
      <c r="G35" s="13"/>
    </row>
    <row r="36" spans="1:7" ht="15" customHeight="1">
      <c r="A36" s="23"/>
      <c r="B36" s="26"/>
      <c r="C36" s="47"/>
      <c r="D36" s="45">
        <f>SUM(D33:D35)</f>
        <v>41847</v>
      </c>
      <c r="E36" s="46"/>
      <c r="F36" s="45">
        <f>SUM(F33:F35)</f>
        <v>41429</v>
      </c>
      <c r="G36" s="13"/>
    </row>
    <row r="37" spans="1:7" ht="15" customHeight="1">
      <c r="A37" s="23"/>
      <c r="B37" s="26" t="s">
        <v>56</v>
      </c>
      <c r="C37" s="47"/>
      <c r="D37" s="45">
        <v>0</v>
      </c>
      <c r="E37" s="46"/>
      <c r="F37" s="45">
        <v>0</v>
      </c>
      <c r="G37" s="13"/>
    </row>
    <row r="38" spans="1:7" ht="15" customHeight="1">
      <c r="A38" s="23"/>
      <c r="B38" s="44" t="s">
        <v>75</v>
      </c>
      <c r="C38" s="47"/>
      <c r="D38" s="49">
        <f>SUM(D36:D37)</f>
        <v>41847</v>
      </c>
      <c r="E38" s="46"/>
      <c r="F38" s="49">
        <f>SUM(F36:F37)</f>
        <v>41429</v>
      </c>
      <c r="G38" s="13"/>
    </row>
    <row r="39" spans="1:7" ht="15" customHeight="1">
      <c r="A39" s="23"/>
      <c r="B39" s="26"/>
      <c r="C39" s="26"/>
      <c r="D39" s="45"/>
      <c r="E39" s="46"/>
      <c r="F39" s="45"/>
      <c r="G39" s="13"/>
    </row>
    <row r="40" spans="1:7" ht="15" customHeight="1">
      <c r="A40" s="23"/>
      <c r="B40" s="44" t="s">
        <v>76</v>
      </c>
      <c r="C40" s="26"/>
      <c r="D40" s="45"/>
      <c r="E40" s="46"/>
      <c r="F40" s="45"/>
      <c r="G40" s="13"/>
    </row>
    <row r="41" spans="1:7" ht="15" customHeight="1">
      <c r="A41" s="23"/>
      <c r="B41" s="26" t="s">
        <v>77</v>
      </c>
      <c r="C41" s="47"/>
      <c r="D41" s="45">
        <v>644</v>
      </c>
      <c r="E41" s="46"/>
      <c r="F41" s="45">
        <v>703</v>
      </c>
      <c r="G41" s="13"/>
    </row>
    <row r="42" spans="1:7" ht="15" customHeight="1">
      <c r="A42" s="23"/>
      <c r="B42" s="26" t="s">
        <v>78</v>
      </c>
      <c r="C42" s="47"/>
      <c r="D42" s="45"/>
      <c r="E42" s="46"/>
      <c r="F42" s="45">
        <v>0</v>
      </c>
      <c r="G42" s="13"/>
    </row>
    <row r="43" spans="1:7" ht="15" customHeight="1">
      <c r="A43" s="23"/>
      <c r="B43" s="26"/>
      <c r="C43" s="26"/>
      <c r="D43" s="49">
        <f>D42+D41</f>
        <v>644</v>
      </c>
      <c r="E43" s="46"/>
      <c r="F43" s="49">
        <f>F42+F41</f>
        <v>703</v>
      </c>
      <c r="G43" s="13"/>
    </row>
    <row r="44" spans="1:7" ht="15" customHeight="1">
      <c r="A44" s="23"/>
      <c r="B44" s="26"/>
      <c r="C44" s="26"/>
      <c r="D44" s="46"/>
      <c r="E44" s="46"/>
      <c r="F44" s="46"/>
      <c r="G44" s="13"/>
    </row>
    <row r="45" spans="1:7" ht="15" customHeight="1">
      <c r="A45" s="23"/>
      <c r="B45" s="44" t="s">
        <v>79</v>
      </c>
      <c r="C45" s="26"/>
      <c r="D45" s="45"/>
      <c r="E45" s="46"/>
      <c r="F45" s="45"/>
      <c r="G45" s="13"/>
    </row>
    <row r="46" spans="1:8" ht="15" customHeight="1">
      <c r="A46" s="23"/>
      <c r="B46" s="26" t="s">
        <v>80</v>
      </c>
      <c r="C46" s="47"/>
      <c r="D46" s="45">
        <v>9534</v>
      </c>
      <c r="E46" s="46"/>
      <c r="F46" s="45">
        <f>414--6947</f>
        <v>7361</v>
      </c>
      <c r="G46" s="13"/>
      <c r="H46" s="77"/>
    </row>
    <row r="47" spans="1:8" ht="15" customHeight="1">
      <c r="A47" s="23"/>
      <c r="B47" s="26" t="s">
        <v>126</v>
      </c>
      <c r="C47" s="47"/>
      <c r="D47" s="45">
        <v>423</v>
      </c>
      <c r="E47" s="46"/>
      <c r="F47" s="45">
        <v>2534</v>
      </c>
      <c r="G47" s="13"/>
      <c r="H47" s="77"/>
    </row>
    <row r="48" spans="1:7" ht="15" customHeight="1">
      <c r="A48" s="23"/>
      <c r="B48" s="26" t="s">
        <v>77</v>
      </c>
      <c r="C48" s="47"/>
      <c r="D48" s="45">
        <v>118</v>
      </c>
      <c r="E48" s="46"/>
      <c r="F48" s="45">
        <v>118</v>
      </c>
      <c r="G48" s="79"/>
    </row>
    <row r="49" spans="1:7" ht="15" customHeight="1">
      <c r="A49" s="23"/>
      <c r="B49" s="26" t="s">
        <v>81</v>
      </c>
      <c r="C49" s="47"/>
      <c r="D49" s="45">
        <v>982</v>
      </c>
      <c r="E49" s="46"/>
      <c r="F49" s="45">
        <v>1243</v>
      </c>
      <c r="G49" s="13"/>
    </row>
    <row r="50" spans="1:7" ht="15" customHeight="1">
      <c r="A50" s="23"/>
      <c r="B50" s="26" t="s">
        <v>52</v>
      </c>
      <c r="C50" s="47"/>
      <c r="D50" s="16">
        <v>2274</v>
      </c>
      <c r="E50" s="13"/>
      <c r="F50" s="45">
        <v>1873</v>
      </c>
      <c r="G50" s="79"/>
    </row>
    <row r="51" spans="1:7" ht="15" customHeight="1">
      <c r="A51" s="23"/>
      <c r="B51" s="26" t="s">
        <v>43</v>
      </c>
      <c r="C51" s="47"/>
      <c r="D51" s="45">
        <v>526</v>
      </c>
      <c r="E51" s="46"/>
      <c r="F51" s="45">
        <v>2230</v>
      </c>
      <c r="G51" s="13"/>
    </row>
    <row r="52" spans="1:7" ht="15" customHeight="1">
      <c r="A52" s="23"/>
      <c r="B52" s="26"/>
      <c r="C52" s="47" t="s">
        <v>7</v>
      </c>
      <c r="D52" s="49">
        <f>SUM(D46:D51)</f>
        <v>13857</v>
      </c>
      <c r="E52" s="46"/>
      <c r="F52" s="49">
        <f>SUM(F46:F51)</f>
        <v>15359</v>
      </c>
      <c r="G52" s="13"/>
    </row>
    <row r="53" spans="1:7" ht="15" customHeight="1">
      <c r="A53" s="23"/>
      <c r="B53" s="26"/>
      <c r="C53" s="47"/>
      <c r="D53" s="45"/>
      <c r="E53" s="46"/>
      <c r="F53" s="45"/>
      <c r="G53" s="13"/>
    </row>
    <row r="54" spans="1:7" ht="15" customHeight="1">
      <c r="A54" s="23"/>
      <c r="B54" s="44" t="s">
        <v>82</v>
      </c>
      <c r="C54" s="26"/>
      <c r="D54" s="45">
        <f>D52+D43</f>
        <v>14501</v>
      </c>
      <c r="E54" s="46"/>
      <c r="F54" s="45">
        <f>F52+F43</f>
        <v>16062</v>
      </c>
      <c r="G54" s="13"/>
    </row>
    <row r="55" spans="1:7" ht="15" customHeight="1">
      <c r="A55" s="23"/>
      <c r="B55" s="44"/>
      <c r="C55" s="26"/>
      <c r="D55" s="45"/>
      <c r="E55" s="46"/>
      <c r="F55" s="45"/>
      <c r="G55" s="13"/>
    </row>
    <row r="56" spans="1:7" ht="15" customHeight="1" thickBot="1">
      <c r="A56" s="23"/>
      <c r="B56" s="44" t="s">
        <v>83</v>
      </c>
      <c r="C56" s="26"/>
      <c r="D56" s="50">
        <f>D54+D38</f>
        <v>56348</v>
      </c>
      <c r="E56" s="46"/>
      <c r="F56" s="50">
        <f>F54+F38</f>
        <v>57491</v>
      </c>
      <c r="G56" s="13"/>
    </row>
    <row r="57" spans="1:7" ht="15" customHeight="1" thickTop="1">
      <c r="A57" s="23"/>
      <c r="B57" s="26"/>
      <c r="C57" s="26"/>
      <c r="D57" s="46"/>
      <c r="E57" s="46"/>
      <c r="F57" s="46"/>
      <c r="G57" s="13"/>
    </row>
    <row r="58" spans="1:7" ht="15" customHeight="1">
      <c r="A58" s="23"/>
      <c r="B58" s="26"/>
      <c r="C58" s="26"/>
      <c r="D58" s="46"/>
      <c r="E58" s="46"/>
      <c r="F58" s="46"/>
      <c r="G58" s="13"/>
    </row>
    <row r="59" spans="1:7" ht="15" customHeight="1">
      <c r="A59" s="23"/>
      <c r="B59" s="26" t="s">
        <v>84</v>
      </c>
      <c r="C59" s="26"/>
      <c r="D59" s="13"/>
      <c r="E59" s="51"/>
      <c r="F59" s="13"/>
      <c r="G59" s="13"/>
    </row>
    <row r="60" spans="1:7" ht="15" customHeight="1">
      <c r="A60" s="23"/>
      <c r="B60" s="13"/>
      <c r="C60" s="13" t="s">
        <v>57</v>
      </c>
      <c r="D60" s="51">
        <f>+D36/D33*10</f>
        <v>14.597111762243618</v>
      </c>
      <c r="E60" s="13"/>
      <c r="F60" s="51">
        <f>+F36/F33*10</f>
        <v>14.451304590484163</v>
      </c>
      <c r="G60" s="13"/>
    </row>
    <row r="61" spans="1:7" ht="15" customHeight="1">
      <c r="A61" s="23"/>
      <c r="B61" s="26"/>
      <c r="C61" s="47"/>
      <c r="D61" s="45"/>
      <c r="E61" s="46"/>
      <c r="F61" s="45"/>
      <c r="G61" s="13"/>
    </row>
    <row r="62" spans="1:7" ht="15.75">
      <c r="A62" s="13"/>
      <c r="B62" s="13"/>
      <c r="C62" s="13"/>
      <c r="D62" s="13"/>
      <c r="E62" s="13"/>
      <c r="F62" s="13"/>
      <c r="G62" s="13"/>
    </row>
    <row r="63" spans="1:7" ht="15.75">
      <c r="A63" s="13"/>
      <c r="B63" s="13"/>
      <c r="C63" s="13"/>
      <c r="D63" s="13"/>
      <c r="E63" s="13"/>
      <c r="F63" s="13"/>
      <c r="G63" s="13"/>
    </row>
    <row r="64" spans="1:7" ht="43.5" customHeight="1">
      <c r="A64" s="90" t="s">
        <v>111</v>
      </c>
      <c r="B64" s="90"/>
      <c r="C64" s="90"/>
      <c r="D64" s="90"/>
      <c r="E64" s="90"/>
      <c r="F64" s="90"/>
      <c r="G64" s="13"/>
    </row>
    <row r="65" spans="1:7" ht="15.75">
      <c r="A65" s="91"/>
      <c r="B65" s="91"/>
      <c r="C65" s="91"/>
      <c r="D65" s="91"/>
      <c r="E65" s="91"/>
      <c r="F65" s="91"/>
      <c r="G65" s="13"/>
    </row>
    <row r="66" spans="1:7" ht="15.75">
      <c r="A66" s="13"/>
      <c r="B66" s="13"/>
      <c r="C66" s="13"/>
      <c r="D66" s="13"/>
      <c r="E66" s="13"/>
      <c r="F66" s="13"/>
      <c r="G66" s="13"/>
    </row>
    <row r="67" spans="1:7" ht="15.75">
      <c r="A67" s="13"/>
      <c r="B67" s="13"/>
      <c r="C67" s="13"/>
      <c r="D67" s="13"/>
      <c r="E67" s="13"/>
      <c r="F67" s="13"/>
      <c r="G67" s="13"/>
    </row>
    <row r="68" spans="1:7" ht="15.75">
      <c r="A68" s="13"/>
      <c r="B68" s="13"/>
      <c r="C68" s="13"/>
      <c r="D68" s="13"/>
      <c r="E68" s="13"/>
      <c r="F68" s="13"/>
      <c r="G68" s="13"/>
    </row>
    <row r="69" spans="1:7" ht="15.75">
      <c r="A69" s="13"/>
      <c r="B69" s="13"/>
      <c r="C69" s="13"/>
      <c r="D69" s="79">
        <f>+D29-D56</f>
        <v>0</v>
      </c>
      <c r="E69" s="13"/>
      <c r="F69" s="79">
        <f>+F29-F56</f>
        <v>0</v>
      </c>
      <c r="G69" s="13"/>
    </row>
    <row r="70" spans="1:7" ht="15.75">
      <c r="A70" s="13"/>
      <c r="B70" s="13"/>
      <c r="C70" s="13"/>
      <c r="D70" s="13"/>
      <c r="E70" s="13"/>
      <c r="F70" s="13"/>
      <c r="G70" s="13"/>
    </row>
    <row r="71" spans="1:7" ht="15.75">
      <c r="A71" s="13"/>
      <c r="B71" s="13"/>
      <c r="C71" s="13"/>
      <c r="D71" s="13"/>
      <c r="E71" s="13"/>
      <c r="F71" s="13"/>
      <c r="G71" s="13"/>
    </row>
    <row r="72" spans="1:7" ht="15.75">
      <c r="A72" s="13"/>
      <c r="B72" s="13"/>
      <c r="C72" s="13"/>
      <c r="D72" s="13"/>
      <c r="E72" s="13"/>
      <c r="F72" s="13"/>
      <c r="G72" s="13"/>
    </row>
    <row r="73" spans="1:7" ht="15.75">
      <c r="A73" s="13"/>
      <c r="B73" s="13"/>
      <c r="C73" s="13"/>
      <c r="D73" s="13"/>
      <c r="E73" s="13"/>
      <c r="F73" s="13"/>
      <c r="G73" s="13"/>
    </row>
    <row r="74" spans="1:7" ht="15.75">
      <c r="A74" s="13"/>
      <c r="B74" s="13"/>
      <c r="C74" s="13"/>
      <c r="D74" s="13"/>
      <c r="E74" s="13"/>
      <c r="F74" s="13"/>
      <c r="G74" s="13"/>
    </row>
    <row r="75" spans="1:7" ht="15.75">
      <c r="A75" s="13"/>
      <c r="B75" s="13"/>
      <c r="C75" s="13"/>
      <c r="D75" s="13"/>
      <c r="E75" s="13"/>
      <c r="F75" s="13"/>
      <c r="G75" s="13"/>
    </row>
    <row r="304" spans="2:10" ht="15.75">
      <c r="B304" s="88"/>
      <c r="C304" s="88"/>
      <c r="D304" s="88"/>
      <c r="E304" s="88"/>
      <c r="F304" s="88"/>
      <c r="G304" s="88"/>
      <c r="H304" s="88"/>
      <c r="I304" s="88"/>
      <c r="J304" s="88"/>
    </row>
    <row r="305" spans="2:10" ht="15.75">
      <c r="B305" s="88"/>
      <c r="C305" s="88"/>
      <c r="D305" s="88"/>
      <c r="E305" s="88"/>
      <c r="F305" s="88"/>
      <c r="G305" s="88"/>
      <c r="H305" s="88"/>
      <c r="I305" s="88"/>
      <c r="J305" s="88"/>
    </row>
  </sheetData>
  <mergeCells count="8">
    <mergeCell ref="A64:F64"/>
    <mergeCell ref="A65:F65"/>
    <mergeCell ref="B304:J305"/>
    <mergeCell ref="A6:F6"/>
    <mergeCell ref="A2:F2"/>
    <mergeCell ref="A1:F1"/>
    <mergeCell ref="A3:F3"/>
    <mergeCell ref="A4:F4"/>
  </mergeCells>
  <printOptions horizontalCentered="1"/>
  <pageMargins left="0.3" right="0.2" top="0.511811023622047" bottom="0.25" header="0" footer="0"/>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N271"/>
  <sheetViews>
    <sheetView zoomScale="75" zoomScaleNormal="75" workbookViewId="0" topLeftCell="A18">
      <selection activeCell="E41" sqref="E41"/>
    </sheetView>
  </sheetViews>
  <sheetFormatPr defaultColWidth="9.33203125" defaultRowHeight="12.75"/>
  <cols>
    <col min="1" max="3" width="3.83203125" style="2" customWidth="1"/>
    <col min="4" max="4" width="37.5" style="2" customWidth="1"/>
    <col min="5" max="5" width="17.5" style="2" customWidth="1"/>
    <col min="6" max="6" width="1.83203125" style="2" customWidth="1"/>
    <col min="7" max="7" width="15.83203125" style="2" customWidth="1"/>
    <col min="8" max="8" width="1.83203125" style="2" customWidth="1"/>
    <col min="9" max="9" width="19.16015625" style="2" customWidth="1"/>
    <col min="10" max="10" width="1.83203125" style="2" customWidth="1"/>
    <col min="11" max="11" width="17.83203125" style="2" customWidth="1"/>
    <col min="12" max="12" width="1.83203125" style="2" customWidth="1"/>
    <col min="13" max="13" width="16.66015625" style="2" customWidth="1"/>
    <col min="14" max="16384" width="9.33203125" style="2" customWidth="1"/>
  </cols>
  <sheetData>
    <row r="1" spans="1:13" s="9" customFormat="1" ht="23.25">
      <c r="A1" s="98" t="str">
        <f>+'Income Statement'!A1:K1</f>
        <v>INS BIOSCIENCE BERHAD</v>
      </c>
      <c r="B1" s="98"/>
      <c r="C1" s="98"/>
      <c r="D1" s="98"/>
      <c r="E1" s="98"/>
      <c r="F1" s="98"/>
      <c r="G1" s="98"/>
      <c r="H1" s="98"/>
      <c r="I1" s="98"/>
      <c r="J1" s="98"/>
      <c r="K1" s="98"/>
      <c r="L1" s="98"/>
      <c r="M1" s="98"/>
    </row>
    <row r="2" spans="1:13" ht="15.75">
      <c r="A2" s="99" t="str">
        <f>+'Income Statement'!A2:K2</f>
        <v>(Company No: 623239 - V)</v>
      </c>
      <c r="B2" s="99"/>
      <c r="C2" s="99"/>
      <c r="D2" s="99"/>
      <c r="E2" s="99"/>
      <c r="F2" s="99"/>
      <c r="G2" s="99"/>
      <c r="H2" s="99"/>
      <c r="I2" s="99"/>
      <c r="J2" s="99"/>
      <c r="K2" s="99"/>
      <c r="L2" s="99"/>
      <c r="M2" s="99"/>
    </row>
    <row r="3" spans="1:13" ht="15.75">
      <c r="A3" s="99" t="s">
        <v>6</v>
      </c>
      <c r="B3" s="99"/>
      <c r="C3" s="99"/>
      <c r="D3" s="99"/>
      <c r="E3" s="99"/>
      <c r="F3" s="99"/>
      <c r="G3" s="99"/>
      <c r="H3" s="99"/>
      <c r="I3" s="99"/>
      <c r="J3" s="99"/>
      <c r="K3" s="99"/>
      <c r="L3" s="99"/>
      <c r="M3" s="99"/>
    </row>
    <row r="4" spans="1:13" ht="9.75" customHeight="1">
      <c r="A4" s="3"/>
      <c r="B4" s="3"/>
      <c r="C4" s="3"/>
      <c r="D4" s="3"/>
      <c r="E4" s="3"/>
      <c r="F4" s="3"/>
      <c r="G4" s="3"/>
      <c r="H4" s="3"/>
      <c r="I4" s="3"/>
      <c r="J4" s="3"/>
      <c r="K4" s="3"/>
      <c r="L4" s="3"/>
      <c r="M4" s="3"/>
    </row>
    <row r="5" spans="1:13" ht="49.5" customHeight="1">
      <c r="A5" s="100" t="str">
        <f>+'Balance Sheet'!A4:F4</f>
        <v>QUARTERLY REPORT ON CONSOLIDATED RESULTS                                                                                                    FOR THE SECOND QUARTER ENDED 30 JUNE 2007</v>
      </c>
      <c r="B5" s="100"/>
      <c r="C5" s="100"/>
      <c r="D5" s="100"/>
      <c r="E5" s="100"/>
      <c r="F5" s="100"/>
      <c r="G5" s="100"/>
      <c r="H5" s="100"/>
      <c r="I5" s="100"/>
      <c r="J5" s="100"/>
      <c r="K5" s="100"/>
      <c r="L5" s="100"/>
      <c r="M5" s="100"/>
    </row>
    <row r="6" spans="1:13" ht="10.5" customHeight="1">
      <c r="A6" s="3"/>
      <c r="B6" s="3"/>
      <c r="C6" s="3"/>
      <c r="D6" s="3"/>
      <c r="E6" s="3"/>
      <c r="F6" s="3"/>
      <c r="G6" s="3"/>
      <c r="H6" s="3"/>
      <c r="I6" s="3"/>
      <c r="J6" s="3"/>
      <c r="K6" s="3"/>
      <c r="L6" s="3"/>
      <c r="M6" s="3"/>
    </row>
    <row r="7" spans="1:13" ht="17.25" customHeight="1">
      <c r="A7" s="96" t="s">
        <v>25</v>
      </c>
      <c r="B7" s="96"/>
      <c r="C7" s="96"/>
      <c r="D7" s="96"/>
      <c r="E7" s="96"/>
      <c r="F7" s="96"/>
      <c r="G7" s="96"/>
      <c r="H7" s="96"/>
      <c r="I7" s="96"/>
      <c r="J7" s="96"/>
      <c r="K7" s="96"/>
      <c r="L7" s="96"/>
      <c r="M7" s="96"/>
    </row>
    <row r="8" spans="1:13" ht="15.75">
      <c r="A8" s="96" t="s">
        <v>98</v>
      </c>
      <c r="B8" s="96"/>
      <c r="C8" s="96"/>
      <c r="D8" s="96"/>
      <c r="E8" s="96"/>
      <c r="F8" s="96"/>
      <c r="G8" s="96"/>
      <c r="H8" s="96"/>
      <c r="I8" s="96"/>
      <c r="J8" s="96"/>
      <c r="K8" s="96"/>
      <c r="L8" s="96"/>
      <c r="M8" s="96"/>
    </row>
    <row r="9" spans="1:13" ht="12" customHeight="1">
      <c r="A9" s="1"/>
      <c r="B9" s="1"/>
      <c r="C9" s="1"/>
      <c r="D9" s="1"/>
      <c r="E9" s="1"/>
      <c r="F9" s="1"/>
      <c r="G9" s="1"/>
      <c r="H9" s="1"/>
      <c r="I9" s="1"/>
      <c r="J9" s="1"/>
      <c r="K9" s="1"/>
      <c r="L9" s="1"/>
      <c r="M9" s="1"/>
    </row>
    <row r="10" spans="1:13" ht="78.75">
      <c r="A10" s="52"/>
      <c r="B10" s="52"/>
      <c r="C10" s="53"/>
      <c r="D10" s="53"/>
      <c r="E10" s="95" t="s">
        <v>112</v>
      </c>
      <c r="F10" s="95"/>
      <c r="G10" s="95"/>
      <c r="H10" s="54"/>
      <c r="I10" s="54" t="s">
        <v>26</v>
      </c>
      <c r="J10" s="54"/>
      <c r="K10" s="54" t="s">
        <v>93</v>
      </c>
      <c r="L10" s="54"/>
      <c r="M10" s="54" t="s">
        <v>13</v>
      </c>
    </row>
    <row r="11" spans="1:13" ht="15.75">
      <c r="A11" s="4"/>
      <c r="B11" s="4"/>
      <c r="C11" s="5"/>
      <c r="D11" s="5"/>
      <c r="E11" s="10" t="s">
        <v>113</v>
      </c>
      <c r="F11" s="6"/>
      <c r="G11" s="10" t="s">
        <v>114</v>
      </c>
      <c r="H11" s="6"/>
      <c r="I11" s="6"/>
      <c r="J11" s="6"/>
      <c r="K11" s="6"/>
      <c r="L11" s="6"/>
      <c r="M11" s="6"/>
    </row>
    <row r="12" spans="1:13" ht="15.75">
      <c r="A12" s="4"/>
      <c r="B12" s="4"/>
      <c r="C12" s="5"/>
      <c r="D12" s="5"/>
      <c r="E12" s="11" t="s">
        <v>32</v>
      </c>
      <c r="F12" s="6"/>
      <c r="G12" s="6" t="s">
        <v>31</v>
      </c>
      <c r="H12" s="6"/>
      <c r="I12" s="6" t="s">
        <v>31</v>
      </c>
      <c r="J12" s="6"/>
      <c r="K12" s="6" t="s">
        <v>31</v>
      </c>
      <c r="L12" s="6"/>
      <c r="M12" s="6" t="s">
        <v>31</v>
      </c>
    </row>
    <row r="13" spans="1:13" ht="15.75">
      <c r="A13" s="4"/>
      <c r="B13" s="4"/>
      <c r="C13" s="5"/>
      <c r="D13" s="5"/>
      <c r="E13" s="11"/>
      <c r="F13" s="6"/>
      <c r="G13" s="6"/>
      <c r="H13" s="6"/>
      <c r="I13" s="6"/>
      <c r="J13" s="6"/>
      <c r="K13" s="6"/>
      <c r="L13" s="6"/>
      <c r="M13" s="6"/>
    </row>
    <row r="14" spans="1:13" ht="15.75">
      <c r="A14" s="12" t="s">
        <v>115</v>
      </c>
      <c r="B14" s="12"/>
      <c r="C14" s="12"/>
      <c r="D14" s="12"/>
      <c r="E14" s="13"/>
      <c r="F14" s="12"/>
      <c r="G14" s="14"/>
      <c r="H14" s="14"/>
      <c r="I14" s="14"/>
      <c r="J14" s="13"/>
      <c r="K14" s="14"/>
      <c r="L14" s="12"/>
      <c r="M14" s="14"/>
    </row>
    <row r="15" spans="1:13" ht="15.75">
      <c r="A15" s="12" t="s">
        <v>116</v>
      </c>
      <c r="B15" s="12"/>
      <c r="C15" s="12"/>
      <c r="D15" s="12"/>
      <c r="E15" s="15">
        <v>286680</v>
      </c>
      <c r="F15" s="13"/>
      <c r="G15" s="16">
        <v>28668</v>
      </c>
      <c r="H15" s="16"/>
      <c r="I15" s="16">
        <v>15785</v>
      </c>
      <c r="J15" s="13"/>
      <c r="K15" s="16">
        <v>6286</v>
      </c>
      <c r="L15" s="13"/>
      <c r="M15" s="16">
        <f>SUM(G15:K15)</f>
        <v>50739</v>
      </c>
    </row>
    <row r="16" spans="1:13" ht="15.75">
      <c r="A16" s="4"/>
      <c r="B16" s="4"/>
      <c r="C16" s="5"/>
      <c r="D16" s="5"/>
      <c r="E16" s="11"/>
      <c r="F16" s="6"/>
      <c r="G16" s="6"/>
      <c r="H16" s="6"/>
      <c r="I16" s="6"/>
      <c r="J16" s="6"/>
      <c r="K16" s="6"/>
      <c r="L16" s="6"/>
      <c r="M16" s="6"/>
    </row>
    <row r="17" spans="1:13" ht="15.75">
      <c r="A17" s="12" t="s">
        <v>44</v>
      </c>
      <c r="B17" s="12"/>
      <c r="C17" s="12"/>
      <c r="D17" s="12"/>
      <c r="E17" s="14">
        <v>0</v>
      </c>
      <c r="F17" s="12"/>
      <c r="G17" s="14">
        <v>0</v>
      </c>
      <c r="H17" s="14"/>
      <c r="I17" s="14">
        <v>0</v>
      </c>
      <c r="J17" s="12"/>
      <c r="K17" s="14">
        <v>3340</v>
      </c>
      <c r="L17" s="12"/>
      <c r="M17" s="14">
        <f>+SUM(F17:K17)</f>
        <v>3340</v>
      </c>
    </row>
    <row r="18" spans="5:13" ht="15.75">
      <c r="E18" s="17"/>
      <c r="G18" s="17"/>
      <c r="H18" s="17"/>
      <c r="I18" s="17"/>
      <c r="K18" s="17"/>
      <c r="M18" s="17"/>
    </row>
    <row r="19" spans="1:13" ht="15.75">
      <c r="A19" s="2" t="s">
        <v>86</v>
      </c>
      <c r="E19" s="17">
        <v>0</v>
      </c>
      <c r="G19" s="17">
        <v>0</v>
      </c>
      <c r="H19" s="17"/>
      <c r="I19" s="17">
        <v>0</v>
      </c>
      <c r="K19" s="14">
        <v>-12650</v>
      </c>
      <c r="L19" s="12"/>
      <c r="M19" s="14">
        <f>+SUM(F19:K19)</f>
        <v>-12650</v>
      </c>
    </row>
    <row r="20" spans="5:13" ht="15.75">
      <c r="E20" s="18"/>
      <c r="F20" s="18"/>
      <c r="G20" s="19"/>
      <c r="H20" s="19"/>
      <c r="I20" s="19"/>
      <c r="J20" s="18"/>
      <c r="K20" s="19"/>
      <c r="L20" s="18"/>
      <c r="M20" s="19"/>
    </row>
    <row r="21" spans="5:13" ht="15.75">
      <c r="E21" s="8"/>
      <c r="G21" s="17"/>
      <c r="H21" s="17"/>
      <c r="I21" s="17"/>
      <c r="J21" s="8"/>
      <c r="K21" s="17"/>
      <c r="M21" s="17"/>
    </row>
    <row r="22" spans="1:13" ht="33" customHeight="1">
      <c r="A22" s="97" t="s">
        <v>125</v>
      </c>
      <c r="B22" s="97"/>
      <c r="C22" s="97"/>
      <c r="D22" s="97"/>
      <c r="E22" s="20">
        <f>SUM(E15:E19)</f>
        <v>286680</v>
      </c>
      <c r="G22" s="20">
        <f>SUM(G15:G19)</f>
        <v>28668</v>
      </c>
      <c r="H22" s="20"/>
      <c r="I22" s="20">
        <f>SUM(I15:I19)</f>
        <v>15785</v>
      </c>
      <c r="J22" s="8"/>
      <c r="K22" s="20">
        <f>SUM(K15:K19)</f>
        <v>-3024</v>
      </c>
      <c r="M22" s="20">
        <f>SUM(M15:M19)</f>
        <v>41429</v>
      </c>
    </row>
    <row r="23" spans="5:14" ht="15.75">
      <c r="E23" s="8"/>
      <c r="F23" s="8"/>
      <c r="G23" s="8"/>
      <c r="H23" s="8"/>
      <c r="I23" s="8"/>
      <c r="J23" s="8"/>
      <c r="K23" s="8"/>
      <c r="L23" s="8"/>
      <c r="M23" s="8"/>
      <c r="N23" s="8"/>
    </row>
    <row r="24" spans="1:13" ht="15.75">
      <c r="A24" s="2" t="s">
        <v>99</v>
      </c>
      <c r="E24" s="17">
        <v>0</v>
      </c>
      <c r="G24" s="17">
        <v>0</v>
      </c>
      <c r="H24" s="17"/>
      <c r="I24" s="17">
        <v>0</v>
      </c>
      <c r="K24" s="17">
        <f>+'Income Statement'!I36</f>
        <v>418</v>
      </c>
      <c r="M24" s="14">
        <f>+SUM(F24:K24)</f>
        <v>418</v>
      </c>
    </row>
    <row r="26" spans="5:13" ht="4.5" customHeight="1">
      <c r="E26" s="21"/>
      <c r="F26" s="21"/>
      <c r="G26" s="21"/>
      <c r="H26" s="21"/>
      <c r="I26" s="21"/>
      <c r="J26" s="21"/>
      <c r="K26" s="21"/>
      <c r="L26" s="21"/>
      <c r="M26" s="21"/>
    </row>
    <row r="27" spans="1:13" ht="33" customHeight="1" thickBot="1">
      <c r="A27" s="97" t="s">
        <v>124</v>
      </c>
      <c r="B27" s="97"/>
      <c r="C27" s="97"/>
      <c r="D27" s="97"/>
      <c r="E27" s="22">
        <f>SUM(E21:E26)</f>
        <v>286680</v>
      </c>
      <c r="F27" s="55"/>
      <c r="G27" s="22">
        <f>SUM(G21:G26)</f>
        <v>28668</v>
      </c>
      <c r="H27" s="55"/>
      <c r="I27" s="22">
        <f>SUM(I21:I26)</f>
        <v>15785</v>
      </c>
      <c r="J27" s="55"/>
      <c r="K27" s="22">
        <f>SUM(K21:K26)</f>
        <v>-2606</v>
      </c>
      <c r="L27" s="55"/>
      <c r="M27" s="22">
        <f>SUM(M21:M26)</f>
        <v>41847</v>
      </c>
    </row>
    <row r="28" ht="16.5" thickTop="1"/>
    <row r="46" spans="1:13" ht="36.75" customHeight="1">
      <c r="A46" s="93" t="str">
        <f>'Income Statement'!A46:K46</f>
        <v>The above statement should be read in conjunction with the accompanying notes attached to this interim financial report as well as the Audited Financial Statements for the financial year ended 31 December 2006.</v>
      </c>
      <c r="B46" s="93"/>
      <c r="C46" s="93"/>
      <c r="D46" s="93"/>
      <c r="E46" s="93"/>
      <c r="F46" s="93"/>
      <c r="G46" s="93"/>
      <c r="H46" s="93"/>
      <c r="I46" s="93"/>
      <c r="J46" s="93"/>
      <c r="K46" s="93"/>
      <c r="L46" s="93"/>
      <c r="M46" s="93"/>
    </row>
    <row r="270" spans="2:10" ht="15.75">
      <c r="B270" s="94"/>
      <c r="C270" s="94"/>
      <c r="D270" s="94"/>
      <c r="E270" s="94"/>
      <c r="F270" s="94"/>
      <c r="G270" s="94"/>
      <c r="H270" s="94"/>
      <c r="I270" s="94"/>
      <c r="J270" s="94"/>
    </row>
    <row r="271" spans="2:10" ht="15.75">
      <c r="B271" s="94"/>
      <c r="C271" s="94"/>
      <c r="D271" s="94"/>
      <c r="E271" s="94"/>
      <c r="F271" s="94"/>
      <c r="G271" s="94"/>
      <c r="H271" s="94"/>
      <c r="I271" s="94"/>
      <c r="J271" s="94"/>
    </row>
  </sheetData>
  <mergeCells count="11">
    <mergeCell ref="A1:M1"/>
    <mergeCell ref="A2:M2"/>
    <mergeCell ref="A3:M3"/>
    <mergeCell ref="A7:M7"/>
    <mergeCell ref="A5:M5"/>
    <mergeCell ref="A46:M46"/>
    <mergeCell ref="B270:J271"/>
    <mergeCell ref="E10:G10"/>
    <mergeCell ref="A8:M8"/>
    <mergeCell ref="A27:D27"/>
    <mergeCell ref="A22:D22"/>
  </mergeCells>
  <printOptions horizontalCentered="1"/>
  <pageMargins left="0.64" right="0.27"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M296"/>
  <sheetViews>
    <sheetView zoomScale="75" zoomScaleNormal="75" workbookViewId="0" topLeftCell="A43">
      <selection activeCell="C17" sqref="C17"/>
    </sheetView>
  </sheetViews>
  <sheetFormatPr defaultColWidth="9.33203125" defaultRowHeight="12.75"/>
  <cols>
    <col min="1" max="2" width="3.83203125" style="12" customWidth="1"/>
    <col min="3" max="3" width="79.5" style="12" customWidth="1"/>
    <col min="4" max="4" width="11.5" style="12" customWidth="1"/>
    <col min="5" max="5" width="16.66015625" style="12" customWidth="1"/>
    <col min="6" max="6" width="3.33203125" style="13" customWidth="1"/>
    <col min="7" max="7" width="16.66015625" style="12" customWidth="1"/>
    <col min="8" max="8" width="9.33203125" style="12" customWidth="1"/>
    <col min="9" max="9" width="6.16015625" style="12" customWidth="1"/>
    <col min="10" max="16384" width="9.33203125" style="12" customWidth="1"/>
  </cols>
  <sheetData>
    <row r="1" spans="1:7" s="62" customFormat="1" ht="23.25">
      <c r="A1" s="80" t="str">
        <f>+'Income Statement'!A1:K1</f>
        <v>INS BIOSCIENCE BERHAD</v>
      </c>
      <c r="B1" s="80"/>
      <c r="C1" s="80"/>
      <c r="D1" s="80"/>
      <c r="E1" s="80"/>
      <c r="F1" s="80"/>
      <c r="G1" s="80"/>
    </row>
    <row r="2" spans="1:7" ht="15.75">
      <c r="A2" s="81" t="str">
        <f>+'Income Statement'!A2:K2</f>
        <v>(Company No: 623239 - V)</v>
      </c>
      <c r="B2" s="81"/>
      <c r="C2" s="81"/>
      <c r="D2" s="81"/>
      <c r="E2" s="81"/>
      <c r="F2" s="81"/>
      <c r="G2" s="81"/>
    </row>
    <row r="3" spans="1:7" ht="16.5" customHeight="1">
      <c r="A3" s="81" t="s">
        <v>6</v>
      </c>
      <c r="B3" s="81"/>
      <c r="C3" s="81"/>
      <c r="D3" s="81"/>
      <c r="E3" s="81"/>
      <c r="F3" s="81"/>
      <c r="G3" s="81"/>
    </row>
    <row r="4" spans="1:7" ht="52.5" customHeight="1">
      <c r="A4" s="89" t="s">
        <v>109</v>
      </c>
      <c r="B4" s="89"/>
      <c r="C4" s="89"/>
      <c r="D4" s="89"/>
      <c r="E4" s="89"/>
      <c r="F4" s="89"/>
      <c r="G4" s="89"/>
    </row>
    <row r="5" spans="1:12" ht="16.5" customHeight="1">
      <c r="A5" s="92" t="s">
        <v>24</v>
      </c>
      <c r="B5" s="92"/>
      <c r="C5" s="92"/>
      <c r="D5" s="92"/>
      <c r="E5" s="92"/>
      <c r="F5" s="92"/>
      <c r="G5" s="92"/>
      <c r="H5" s="63"/>
      <c r="I5" s="63"/>
      <c r="J5" s="63"/>
      <c r="K5" s="63"/>
      <c r="L5" s="63"/>
    </row>
    <row r="6" spans="1:12" ht="16.5" customHeight="1">
      <c r="A6" s="92" t="s">
        <v>100</v>
      </c>
      <c r="B6" s="92"/>
      <c r="C6" s="92"/>
      <c r="D6" s="92"/>
      <c r="E6" s="92"/>
      <c r="F6" s="92"/>
      <c r="G6" s="92"/>
      <c r="H6" s="63"/>
      <c r="I6" s="63"/>
      <c r="J6" s="63"/>
      <c r="K6" s="63"/>
      <c r="L6" s="63"/>
    </row>
    <row r="7" spans="1:7" ht="48.75" customHeight="1">
      <c r="A7" s="23"/>
      <c r="B7" s="26"/>
      <c r="C7" s="26"/>
      <c r="D7" s="64"/>
      <c r="E7" s="64" t="s">
        <v>102</v>
      </c>
      <c r="F7" s="64"/>
      <c r="G7" s="64" t="s">
        <v>101</v>
      </c>
    </row>
    <row r="8" spans="1:7" ht="15" customHeight="1">
      <c r="A8" s="23"/>
      <c r="B8" s="26"/>
      <c r="C8" s="26"/>
      <c r="D8" s="27"/>
      <c r="E8" s="27" t="s">
        <v>31</v>
      </c>
      <c r="F8" s="27"/>
      <c r="G8" s="27" t="s">
        <v>31</v>
      </c>
    </row>
    <row r="9" spans="1:7" ht="15" customHeight="1">
      <c r="A9" s="65" t="s">
        <v>131</v>
      </c>
      <c r="B9" s="26"/>
      <c r="C9" s="26"/>
      <c r="D9" s="27"/>
      <c r="E9" s="27"/>
      <c r="F9" s="27"/>
      <c r="G9" s="27"/>
    </row>
    <row r="10" spans="1:7" ht="15" customHeight="1">
      <c r="A10" s="66" t="s">
        <v>23</v>
      </c>
      <c r="B10" s="26"/>
      <c r="C10" s="26"/>
      <c r="D10" s="27"/>
      <c r="E10" s="7">
        <f>+'Income Statement'!I29</f>
        <v>418</v>
      </c>
      <c r="F10" s="7"/>
      <c r="G10" s="7">
        <v>353</v>
      </c>
    </row>
    <row r="11" spans="1:7" ht="15" customHeight="1">
      <c r="A11" s="66"/>
      <c r="B11" s="26"/>
      <c r="C11" s="26"/>
      <c r="D11" s="27"/>
      <c r="E11" s="7"/>
      <c r="F11" s="7"/>
      <c r="G11" s="7"/>
    </row>
    <row r="12" spans="1:7" ht="15" customHeight="1">
      <c r="A12" s="66" t="s">
        <v>14</v>
      </c>
      <c r="B12" s="26"/>
      <c r="C12" s="26"/>
      <c r="D12" s="27"/>
      <c r="E12" s="7"/>
      <c r="F12" s="7"/>
      <c r="G12" s="7"/>
    </row>
    <row r="13" spans="1:7" ht="15" customHeight="1">
      <c r="A13" s="66"/>
      <c r="B13" s="26" t="s">
        <v>87</v>
      </c>
      <c r="C13" s="26"/>
      <c r="D13" s="27"/>
      <c r="E13" s="7">
        <v>779</v>
      </c>
      <c r="F13" s="7"/>
      <c r="G13" s="7">
        <v>0</v>
      </c>
    </row>
    <row r="14" spans="1:7" ht="15" customHeight="1">
      <c r="A14" s="66"/>
      <c r="B14" s="26" t="s">
        <v>15</v>
      </c>
      <c r="C14" s="26"/>
      <c r="D14" s="27"/>
      <c r="E14" s="7">
        <v>949</v>
      </c>
      <c r="F14" s="7"/>
      <c r="G14" s="7">
        <v>937</v>
      </c>
    </row>
    <row r="15" spans="1:7" ht="15" customHeight="1">
      <c r="A15" s="66"/>
      <c r="B15" s="26" t="s">
        <v>27</v>
      </c>
      <c r="C15" s="26"/>
      <c r="D15" s="27"/>
      <c r="E15" s="7">
        <v>0</v>
      </c>
      <c r="F15" s="7"/>
      <c r="G15" s="7">
        <v>89</v>
      </c>
    </row>
    <row r="16" spans="1:7" ht="15" customHeight="1">
      <c r="A16" s="66"/>
      <c r="B16" s="26" t="s">
        <v>33</v>
      </c>
      <c r="C16" s="26"/>
      <c r="D16" s="27"/>
      <c r="E16" s="7">
        <v>0</v>
      </c>
      <c r="F16" s="7"/>
      <c r="G16" s="7">
        <v>-74</v>
      </c>
    </row>
    <row r="17" spans="1:7" ht="15" customHeight="1">
      <c r="A17" s="66"/>
      <c r="B17" s="26" t="s">
        <v>58</v>
      </c>
      <c r="C17" s="26"/>
      <c r="D17" s="27"/>
      <c r="E17" s="7">
        <v>0</v>
      </c>
      <c r="F17" s="7"/>
      <c r="G17" s="7">
        <v>2</v>
      </c>
    </row>
    <row r="18" spans="1:7" ht="15" customHeight="1">
      <c r="A18" s="66"/>
      <c r="B18" s="26" t="s">
        <v>105</v>
      </c>
      <c r="C18" s="26"/>
      <c r="D18" s="27"/>
      <c r="E18" s="7">
        <v>171</v>
      </c>
      <c r="F18" s="7"/>
      <c r="G18" s="7">
        <v>224</v>
      </c>
    </row>
    <row r="19" spans="1:7" ht="15" customHeight="1">
      <c r="A19" s="66"/>
      <c r="B19" s="26" t="s">
        <v>28</v>
      </c>
      <c r="C19" s="26"/>
      <c r="D19" s="27"/>
      <c r="E19" s="7">
        <v>-112</v>
      </c>
      <c r="F19" s="7"/>
      <c r="G19" s="7">
        <v>-129</v>
      </c>
    </row>
    <row r="20" spans="1:7" ht="15" customHeight="1">
      <c r="A20" s="66"/>
      <c r="B20" s="26" t="s">
        <v>103</v>
      </c>
      <c r="C20" s="26"/>
      <c r="D20" s="27"/>
      <c r="E20" s="67">
        <v>-7</v>
      </c>
      <c r="F20" s="7"/>
      <c r="G20" s="67">
        <v>-8</v>
      </c>
    </row>
    <row r="21" spans="1:7" ht="15" customHeight="1">
      <c r="A21" s="66" t="s">
        <v>21</v>
      </c>
      <c r="B21" s="26"/>
      <c r="C21" s="26"/>
      <c r="D21" s="27"/>
      <c r="E21" s="7">
        <f>+SUM(E10:E20)</f>
        <v>2198</v>
      </c>
      <c r="F21" s="7"/>
      <c r="G21" s="7">
        <f>SUM(G10:G20)</f>
        <v>1394</v>
      </c>
    </row>
    <row r="22" spans="1:7" ht="15" customHeight="1">
      <c r="A22" s="66"/>
      <c r="B22" s="26"/>
      <c r="C22" s="26"/>
      <c r="D22" s="27"/>
      <c r="E22" s="7"/>
      <c r="F22" s="7"/>
      <c r="G22" s="7"/>
    </row>
    <row r="23" spans="1:7" ht="15" customHeight="1">
      <c r="A23" s="66" t="s">
        <v>16</v>
      </c>
      <c r="B23" s="26"/>
      <c r="C23" s="26"/>
      <c r="D23" s="27"/>
      <c r="E23" s="7"/>
      <c r="F23" s="7"/>
      <c r="G23" s="7"/>
    </row>
    <row r="24" spans="1:7" ht="15" customHeight="1">
      <c r="A24" s="66"/>
      <c r="B24" s="26" t="s">
        <v>17</v>
      </c>
      <c r="C24" s="26"/>
      <c r="D24" s="27"/>
      <c r="E24" s="7">
        <v>2400</v>
      </c>
      <c r="F24" s="7"/>
      <c r="G24" s="7">
        <v>-6917</v>
      </c>
    </row>
    <row r="25" spans="1:7" ht="15" customHeight="1">
      <c r="A25" s="66"/>
      <c r="B25" s="26" t="s">
        <v>18</v>
      </c>
      <c r="C25" s="26"/>
      <c r="D25" s="27"/>
      <c r="E25" s="7">
        <v>59</v>
      </c>
      <c r="F25" s="7"/>
      <c r="G25" s="7">
        <v>52</v>
      </c>
    </row>
    <row r="26" spans="1:7" ht="15" customHeight="1">
      <c r="A26" s="12" t="s">
        <v>132</v>
      </c>
      <c r="B26" s="26"/>
      <c r="C26" s="26"/>
      <c r="D26" s="27"/>
      <c r="E26" s="68">
        <f>+SUM(E21:E25)</f>
        <v>4657</v>
      </c>
      <c r="F26" s="7"/>
      <c r="G26" s="68">
        <f>+SUM(G21:G25)</f>
        <v>-5471</v>
      </c>
    </row>
    <row r="27" spans="1:7" ht="15" customHeight="1">
      <c r="A27" s="65"/>
      <c r="B27" s="26" t="s">
        <v>106</v>
      </c>
      <c r="C27" s="26"/>
      <c r="D27" s="27"/>
      <c r="E27" s="7">
        <f>-E18</f>
        <v>-171</v>
      </c>
      <c r="F27" s="7"/>
      <c r="G27" s="7">
        <v>-224</v>
      </c>
    </row>
    <row r="28" spans="1:7" ht="15" customHeight="1">
      <c r="A28" s="65"/>
      <c r="B28" s="26" t="s">
        <v>30</v>
      </c>
      <c r="C28" s="26"/>
      <c r="D28" s="27"/>
      <c r="E28" s="7">
        <v>-396</v>
      </c>
      <c r="F28" s="7"/>
      <c r="G28" s="7">
        <v>-336</v>
      </c>
    </row>
    <row r="29" spans="1:7" ht="15" customHeight="1">
      <c r="A29" s="65"/>
      <c r="B29" s="26" t="s">
        <v>104</v>
      </c>
      <c r="C29" s="26"/>
      <c r="D29" s="27"/>
      <c r="E29" s="7">
        <f>-E20</f>
        <v>7</v>
      </c>
      <c r="F29" s="7"/>
      <c r="G29" s="7">
        <v>8</v>
      </c>
    </row>
    <row r="30" spans="1:7" ht="15" customHeight="1">
      <c r="A30" s="65" t="s">
        <v>129</v>
      </c>
      <c r="B30" s="26"/>
      <c r="C30" s="26"/>
      <c r="D30" s="27"/>
      <c r="E30" s="58">
        <f>+SUM(E26:E29)</f>
        <v>4097</v>
      </c>
      <c r="F30" s="7"/>
      <c r="G30" s="58">
        <f>+SUM(G26:G29)</f>
        <v>-6023</v>
      </c>
    </row>
    <row r="31" spans="1:7" ht="15" customHeight="1">
      <c r="A31" s="66"/>
      <c r="B31" s="26"/>
      <c r="C31" s="26"/>
      <c r="D31" s="27"/>
      <c r="E31" s="7"/>
      <c r="F31" s="7"/>
      <c r="G31" s="7"/>
    </row>
    <row r="32" spans="1:7" ht="15" customHeight="1">
      <c r="A32" s="65" t="s">
        <v>89</v>
      </c>
      <c r="B32" s="26"/>
      <c r="C32" s="26"/>
      <c r="D32" s="27"/>
      <c r="E32" s="7"/>
      <c r="F32" s="7"/>
      <c r="G32" s="7"/>
    </row>
    <row r="33" spans="1:7" ht="15" customHeight="1">
      <c r="A33" s="65"/>
      <c r="B33" s="26" t="s">
        <v>107</v>
      </c>
      <c r="C33" s="26"/>
      <c r="D33" s="27"/>
      <c r="E33" s="7">
        <v>0</v>
      </c>
      <c r="F33" s="7"/>
      <c r="G33" s="7">
        <v>-2</v>
      </c>
    </row>
    <row r="34" spans="1:7" ht="15" customHeight="1">
      <c r="A34" s="65"/>
      <c r="B34" s="26" t="s">
        <v>88</v>
      </c>
      <c r="C34" s="26"/>
      <c r="D34" s="27"/>
      <c r="E34" s="7">
        <v>-43</v>
      </c>
      <c r="F34" s="7"/>
      <c r="G34" s="7">
        <v>0</v>
      </c>
    </row>
    <row r="35" spans="1:7" ht="15" customHeight="1">
      <c r="A35" s="65"/>
      <c r="B35" s="26" t="s">
        <v>59</v>
      </c>
      <c r="C35" s="26"/>
      <c r="D35" s="27"/>
      <c r="E35" s="7">
        <v>0</v>
      </c>
      <c r="F35" s="7"/>
      <c r="G35" s="7">
        <v>103</v>
      </c>
    </row>
    <row r="36" spans="1:7" ht="15" customHeight="1">
      <c r="A36" s="66"/>
      <c r="B36" s="26" t="s">
        <v>19</v>
      </c>
      <c r="C36" s="26"/>
      <c r="D36" s="27"/>
      <c r="E36" s="7">
        <v>-258</v>
      </c>
      <c r="F36" s="7"/>
      <c r="G36" s="7">
        <v>-1171</v>
      </c>
    </row>
    <row r="37" spans="1:7" ht="15" customHeight="1">
      <c r="A37" s="66"/>
      <c r="B37" s="26" t="s">
        <v>34</v>
      </c>
      <c r="C37" s="26"/>
      <c r="D37" s="27"/>
      <c r="E37" s="7">
        <v>0</v>
      </c>
      <c r="F37" s="7"/>
      <c r="G37" s="7">
        <v>-9</v>
      </c>
    </row>
    <row r="38" spans="1:7" ht="15" customHeight="1">
      <c r="A38" s="65"/>
      <c r="B38" s="26" t="s">
        <v>29</v>
      </c>
      <c r="C38" s="26"/>
      <c r="D38" s="27"/>
      <c r="E38" s="7">
        <f>-E19</f>
        <v>112</v>
      </c>
      <c r="F38" s="7"/>
      <c r="G38" s="7">
        <v>129</v>
      </c>
    </row>
    <row r="39" spans="1:7" ht="15" customHeight="1">
      <c r="A39" s="65" t="s">
        <v>37</v>
      </c>
      <c r="B39" s="26"/>
      <c r="C39" s="26"/>
      <c r="D39" s="27"/>
      <c r="E39" s="58">
        <f>+SUM(E33:E38)</f>
        <v>-189</v>
      </c>
      <c r="F39" s="7"/>
      <c r="G39" s="58">
        <f>+SUM(G33:G38)</f>
        <v>-950</v>
      </c>
    </row>
    <row r="40" spans="1:7" ht="15" customHeight="1">
      <c r="A40" s="65"/>
      <c r="C40" s="26"/>
      <c r="D40" s="27"/>
      <c r="E40" s="7"/>
      <c r="F40" s="7"/>
      <c r="G40" s="7"/>
    </row>
    <row r="41" spans="1:7" ht="15" customHeight="1">
      <c r="A41" s="65" t="s">
        <v>130</v>
      </c>
      <c r="B41" s="26"/>
      <c r="C41" s="26"/>
      <c r="D41" s="27"/>
      <c r="E41" s="7"/>
      <c r="F41" s="7"/>
      <c r="G41" s="7"/>
    </row>
    <row r="42" spans="1:7" ht="15" customHeight="1">
      <c r="A42" s="65"/>
      <c r="B42" s="26" t="s">
        <v>90</v>
      </c>
      <c r="C42" s="26"/>
      <c r="D42" s="27"/>
      <c r="E42" s="7">
        <v>401</v>
      </c>
      <c r="F42" s="7"/>
      <c r="G42" s="7">
        <v>1254</v>
      </c>
    </row>
    <row r="43" spans="1:7" ht="15" customHeight="1">
      <c r="A43" s="65"/>
      <c r="B43" s="26" t="s">
        <v>35</v>
      </c>
      <c r="C43" s="26"/>
      <c r="D43" s="27"/>
      <c r="E43" s="7">
        <v>0</v>
      </c>
      <c r="F43" s="7"/>
      <c r="G43" s="7">
        <v>10</v>
      </c>
    </row>
    <row r="44" spans="1:7" ht="15" customHeight="1">
      <c r="A44" s="23"/>
      <c r="B44" s="26" t="s">
        <v>108</v>
      </c>
      <c r="C44" s="26"/>
      <c r="D44" s="27"/>
      <c r="E44" s="7">
        <v>-59</v>
      </c>
      <c r="F44" s="7"/>
      <c r="G44" s="7">
        <v>-1939</v>
      </c>
    </row>
    <row r="45" spans="1:7" ht="15" customHeight="1">
      <c r="A45" s="65" t="s">
        <v>128</v>
      </c>
      <c r="B45" s="26"/>
      <c r="C45" s="26"/>
      <c r="D45" s="27"/>
      <c r="E45" s="58">
        <f>+SUM(E42:E44)</f>
        <v>342</v>
      </c>
      <c r="F45" s="7"/>
      <c r="G45" s="58">
        <f>+SUM(G42:G44)</f>
        <v>-675</v>
      </c>
    </row>
    <row r="46" spans="1:7" ht="15.75" customHeight="1">
      <c r="A46" s="23"/>
      <c r="B46" s="26"/>
      <c r="C46" s="26"/>
      <c r="D46" s="27"/>
      <c r="E46" s="7"/>
      <c r="F46" s="7"/>
      <c r="G46" s="7"/>
    </row>
    <row r="47" spans="1:7" ht="15" customHeight="1">
      <c r="A47" s="65" t="s">
        <v>127</v>
      </c>
      <c r="B47" s="26"/>
      <c r="C47" s="26"/>
      <c r="D47" s="27"/>
      <c r="E47" s="59">
        <f>+E30+E39+E45</f>
        <v>4250</v>
      </c>
      <c r="F47" s="59"/>
      <c r="G47" s="59">
        <f>+G30+G39+G45</f>
        <v>-7648</v>
      </c>
    </row>
    <row r="48" spans="1:7" ht="15" customHeight="1">
      <c r="A48" s="66"/>
      <c r="B48" s="26"/>
      <c r="C48" s="26"/>
      <c r="D48" s="27"/>
      <c r="E48" s="27"/>
      <c r="F48" s="27"/>
      <c r="G48" s="27"/>
    </row>
    <row r="49" spans="1:7" ht="15" customHeight="1">
      <c r="A49" s="65" t="s">
        <v>36</v>
      </c>
      <c r="B49" s="26"/>
      <c r="C49" s="26"/>
      <c r="D49" s="27"/>
      <c r="E49" s="7">
        <v>8906</v>
      </c>
      <c r="F49" s="7"/>
      <c r="G49" s="7">
        <v>15630</v>
      </c>
    </row>
    <row r="50" spans="1:7" ht="15" customHeight="1">
      <c r="A50" s="65"/>
      <c r="B50" s="26"/>
      <c r="C50" s="26"/>
      <c r="D50" s="27"/>
      <c r="E50" s="23"/>
      <c r="F50" s="23"/>
      <c r="G50" s="23"/>
    </row>
    <row r="51" spans="1:7" ht="15" customHeight="1" thickBot="1">
      <c r="A51" s="65" t="s">
        <v>110</v>
      </c>
      <c r="B51" s="26"/>
      <c r="C51" s="26"/>
      <c r="D51" s="27"/>
      <c r="E51" s="60">
        <f>+SUM(E47:E49)</f>
        <v>13156</v>
      </c>
      <c r="F51" s="59"/>
      <c r="G51" s="60">
        <f>+SUM(G47:G49)</f>
        <v>7982</v>
      </c>
    </row>
    <row r="52" spans="1:7" ht="15" customHeight="1" thickTop="1">
      <c r="A52" s="66"/>
      <c r="B52" s="26"/>
      <c r="C52" s="26"/>
      <c r="D52" s="27"/>
      <c r="E52" s="27"/>
      <c r="F52" s="27"/>
      <c r="G52" s="27"/>
    </row>
    <row r="53" spans="1:7" ht="15" customHeight="1">
      <c r="A53" s="66"/>
      <c r="B53" s="26"/>
      <c r="C53" s="26"/>
      <c r="D53" s="27"/>
      <c r="E53" s="61"/>
      <c r="F53" s="27"/>
      <c r="G53" s="27"/>
    </row>
    <row r="54" spans="1:13" ht="15" customHeight="1">
      <c r="A54" s="69"/>
      <c r="B54" s="69"/>
      <c r="C54" s="69"/>
      <c r="D54" s="69"/>
      <c r="E54" s="69"/>
      <c r="F54" s="69"/>
      <c r="G54" s="69"/>
      <c r="H54" s="70"/>
      <c r="I54" s="70"/>
      <c r="J54" s="70"/>
      <c r="K54" s="70"/>
      <c r="L54" s="70"/>
      <c r="M54" s="70"/>
    </row>
    <row r="55" spans="1:12" ht="31.5" customHeight="1">
      <c r="A55" s="83" t="str">
        <f>'Balance Sheet'!A64:F64</f>
        <v>The above statement should be read in conjunction with the accompanying notes attached to this interim financial report as well as the Audited Financial Statements for the financial year ended 31 December 2006.</v>
      </c>
      <c r="B55" s="101"/>
      <c r="C55" s="101"/>
      <c r="D55" s="101"/>
      <c r="E55" s="101"/>
      <c r="F55" s="101"/>
      <c r="G55" s="101"/>
      <c r="H55" s="71"/>
      <c r="I55" s="72"/>
      <c r="J55" s="72"/>
      <c r="K55" s="72"/>
      <c r="L55" s="72"/>
    </row>
    <row r="56" ht="15.75">
      <c r="A56" s="73"/>
    </row>
    <row r="58" ht="15.75">
      <c r="C58" s="12" t="s">
        <v>7</v>
      </c>
    </row>
    <row r="295" spans="2:10" ht="15.75">
      <c r="B295" s="88"/>
      <c r="C295" s="88"/>
      <c r="D295" s="88"/>
      <c r="E295" s="88"/>
      <c r="F295" s="88"/>
      <c r="G295" s="88"/>
      <c r="H295" s="88"/>
      <c r="I295" s="88"/>
      <c r="J295" s="88"/>
    </row>
    <row r="296" spans="2:10" ht="15.75">
      <c r="B296" s="88"/>
      <c r="C296" s="88"/>
      <c r="D296" s="88"/>
      <c r="E296" s="88"/>
      <c r="F296" s="88"/>
      <c r="G296" s="88"/>
      <c r="H296" s="88"/>
      <c r="I296" s="88"/>
      <c r="J296" s="88"/>
    </row>
  </sheetData>
  <mergeCells count="8">
    <mergeCell ref="B295:J296"/>
    <mergeCell ref="A5:G5"/>
    <mergeCell ref="A1:G1"/>
    <mergeCell ref="A2:G2"/>
    <mergeCell ref="A3:G3"/>
    <mergeCell ref="A6:G6"/>
    <mergeCell ref="A4:G4"/>
    <mergeCell ref="A55:G55"/>
  </mergeCells>
  <printOptions/>
  <pageMargins left="0.73" right="0.2" top="0.67" bottom="0.38" header="0.2" footer="0.29"/>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THY</cp:lastModifiedBy>
  <cp:lastPrinted>2007-08-29T06:23:41Z</cp:lastPrinted>
  <dcterms:created xsi:type="dcterms:W3CDTF">2001-10-16T10:02:43Z</dcterms:created>
  <dcterms:modified xsi:type="dcterms:W3CDTF">2007-08-29T10:07:42Z</dcterms:modified>
  <cp:category/>
  <cp:version/>
  <cp:contentType/>
  <cp:contentStatus/>
</cp:coreProperties>
</file>